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idor\Planeacion\PIFI\PROFEXCE 2020-2021\Anexos\"/>
    </mc:Choice>
  </mc:AlternateContent>
  <bookViews>
    <workbookView xWindow="0" yWindow="0" windowWidth="24000" windowHeight="9435" tabRatio="356"/>
  </bookViews>
  <sheets>
    <sheet name="FormatoDES" sheetId="6" r:id="rId1"/>
  </sheets>
  <definedNames>
    <definedName name="_xlnm.Print_Area" localSheetId="0">FormatoDES!$A$1:$W$308</definedName>
    <definedName name="_xlnm.Print_Titles" localSheetId="0">FormatoDES!$1:$38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301" i="6" l="1"/>
  <c r="S301" i="6" s="1"/>
  <c r="H301" i="6"/>
  <c r="B301" i="6"/>
  <c r="F301" i="6" s="1"/>
  <c r="N300" i="6"/>
  <c r="H300" i="6"/>
  <c r="M300" i="6" s="1"/>
  <c r="B300" i="6"/>
  <c r="G300" i="6" s="1"/>
  <c r="N299" i="6"/>
  <c r="R299" i="6" s="1"/>
  <c r="H299" i="6"/>
  <c r="M299" i="6" s="1"/>
  <c r="B299" i="6"/>
  <c r="G299" i="6" s="1"/>
  <c r="N298" i="6"/>
  <c r="S298" i="6" s="1"/>
  <c r="H298" i="6"/>
  <c r="B298" i="6"/>
  <c r="G298" i="6" s="1"/>
  <c r="N297" i="6"/>
  <c r="S297" i="6" s="1"/>
  <c r="H297" i="6"/>
  <c r="M297" i="6" s="1"/>
  <c r="B297" i="6"/>
  <c r="F297" i="6" s="1"/>
  <c r="R296" i="6"/>
  <c r="N296" i="6"/>
  <c r="S296" i="6" s="1"/>
  <c r="H296" i="6"/>
  <c r="M296" i="6" s="1"/>
  <c r="B296" i="6"/>
  <c r="N295" i="6"/>
  <c r="R295" i="6" s="1"/>
  <c r="H295" i="6"/>
  <c r="B295" i="6"/>
  <c r="G295" i="6" s="1"/>
  <c r="N294" i="6"/>
  <c r="S294" i="6" s="1"/>
  <c r="M294" i="6"/>
  <c r="H294" i="6"/>
  <c r="L294" i="6" s="1"/>
  <c r="B294" i="6"/>
  <c r="G294" i="6" s="1"/>
  <c r="N289" i="6"/>
  <c r="S289" i="6" s="1"/>
  <c r="H289" i="6"/>
  <c r="M289" i="6" s="1"/>
  <c r="B289" i="6"/>
  <c r="N288" i="6"/>
  <c r="S288" i="6" s="1"/>
  <c r="H288" i="6"/>
  <c r="M288" i="6" s="1"/>
  <c r="B288" i="6"/>
  <c r="G288" i="6" s="1"/>
  <c r="N287" i="6"/>
  <c r="H287" i="6"/>
  <c r="M287" i="6" s="1"/>
  <c r="B287" i="6"/>
  <c r="G287" i="6" s="1"/>
  <c r="N286" i="6"/>
  <c r="S286" i="6" s="1"/>
  <c r="H286" i="6"/>
  <c r="B286" i="6"/>
  <c r="G286" i="6" s="1"/>
  <c r="N285" i="6"/>
  <c r="S285" i="6" s="1"/>
  <c r="L285" i="6"/>
  <c r="H285" i="6"/>
  <c r="M285" i="6" s="1"/>
  <c r="B285" i="6"/>
  <c r="F285" i="6" s="1"/>
  <c r="N284" i="6"/>
  <c r="S284" i="6" s="1"/>
  <c r="H284" i="6"/>
  <c r="M284" i="6" s="1"/>
  <c r="B284" i="6"/>
  <c r="N283" i="6"/>
  <c r="R283" i="6" s="1"/>
  <c r="H283" i="6"/>
  <c r="B283" i="6"/>
  <c r="G283" i="6" s="1"/>
  <c r="N282" i="6"/>
  <c r="S282" i="6" s="1"/>
  <c r="H282" i="6"/>
  <c r="L282" i="6" s="1"/>
  <c r="B282" i="6"/>
  <c r="G282" i="6" s="1"/>
  <c r="M275" i="6"/>
  <c r="K275" i="6"/>
  <c r="I275" i="6"/>
  <c r="G275" i="6"/>
  <c r="E275" i="6"/>
  <c r="C275" i="6"/>
  <c r="M262" i="6"/>
  <c r="L262" i="6"/>
  <c r="K262" i="6"/>
  <c r="J262" i="6"/>
  <c r="I262" i="6"/>
  <c r="H262" i="6"/>
  <c r="G262" i="6"/>
  <c r="F262" i="6"/>
  <c r="E262" i="6"/>
  <c r="D262" i="6"/>
  <c r="C262" i="6"/>
  <c r="B262" i="6"/>
  <c r="L253" i="6"/>
  <c r="J253" i="6"/>
  <c r="H253" i="6"/>
  <c r="F253" i="6"/>
  <c r="D253" i="6"/>
  <c r="B253" i="6"/>
  <c r="M252" i="6"/>
  <c r="K252" i="6"/>
  <c r="I252" i="6"/>
  <c r="G252" i="6"/>
  <c r="E252" i="6"/>
  <c r="C252" i="6"/>
  <c r="M251" i="6"/>
  <c r="K251" i="6"/>
  <c r="I251" i="6"/>
  <c r="G251" i="6"/>
  <c r="E251" i="6"/>
  <c r="C251" i="6"/>
  <c r="M250" i="6"/>
  <c r="K250" i="6"/>
  <c r="I250" i="6"/>
  <c r="G250" i="6"/>
  <c r="E250" i="6"/>
  <c r="C250" i="6"/>
  <c r="S238" i="6"/>
  <c r="P238" i="6"/>
  <c r="M238" i="6"/>
  <c r="J238" i="6"/>
  <c r="G238" i="6"/>
  <c r="D238" i="6"/>
  <c r="S237" i="6"/>
  <c r="P237" i="6"/>
  <c r="M237" i="6"/>
  <c r="J237" i="6"/>
  <c r="G237" i="6"/>
  <c r="D237" i="6"/>
  <c r="S236" i="6"/>
  <c r="P236" i="6"/>
  <c r="M236" i="6"/>
  <c r="J236" i="6"/>
  <c r="G236" i="6"/>
  <c r="D236" i="6"/>
  <c r="S235" i="6"/>
  <c r="Q235" i="6"/>
  <c r="N235" i="6"/>
  <c r="P235" i="6" s="1"/>
  <c r="K235" i="6"/>
  <c r="M235" i="6" s="1"/>
  <c r="H235" i="6"/>
  <c r="J235" i="6" s="1"/>
  <c r="E235" i="6"/>
  <c r="G235" i="6" s="1"/>
  <c r="B235" i="6"/>
  <c r="D235" i="6" s="1"/>
  <c r="Q234" i="6"/>
  <c r="S234" i="6" s="1"/>
  <c r="N234" i="6"/>
  <c r="P234" i="6" s="1"/>
  <c r="K234" i="6"/>
  <c r="M234" i="6" s="1"/>
  <c r="H234" i="6"/>
  <c r="J234" i="6" s="1"/>
  <c r="E234" i="6"/>
  <c r="G234" i="6" s="1"/>
  <c r="B234" i="6"/>
  <c r="D234" i="6" s="1"/>
  <c r="Q233" i="6"/>
  <c r="S233" i="6" s="1"/>
  <c r="N233" i="6"/>
  <c r="P233" i="6" s="1"/>
  <c r="K233" i="6"/>
  <c r="M233" i="6" s="1"/>
  <c r="H233" i="6"/>
  <c r="J233" i="6" s="1"/>
  <c r="E233" i="6"/>
  <c r="G233" i="6" s="1"/>
  <c r="B233" i="6"/>
  <c r="D233" i="6" s="1"/>
  <c r="Q232" i="6"/>
  <c r="S232" i="6" s="1"/>
  <c r="N232" i="6"/>
  <c r="P232" i="6" s="1"/>
  <c r="K232" i="6"/>
  <c r="M232" i="6" s="1"/>
  <c r="H232" i="6"/>
  <c r="J232" i="6" s="1"/>
  <c r="E232" i="6"/>
  <c r="G232" i="6" s="1"/>
  <c r="B232" i="6"/>
  <c r="D232" i="6" s="1"/>
  <c r="S231" i="6"/>
  <c r="P231" i="6"/>
  <c r="M231" i="6"/>
  <c r="J231" i="6"/>
  <c r="G231" i="6"/>
  <c r="D231" i="6"/>
  <c r="S230" i="6"/>
  <c r="P230" i="6"/>
  <c r="M230" i="6"/>
  <c r="J230" i="6"/>
  <c r="G230" i="6"/>
  <c r="D230" i="6"/>
  <c r="S229" i="6"/>
  <c r="P229" i="6"/>
  <c r="M229" i="6"/>
  <c r="J229" i="6"/>
  <c r="G229" i="6"/>
  <c r="D229" i="6"/>
  <c r="S228" i="6"/>
  <c r="P228" i="6"/>
  <c r="M228" i="6"/>
  <c r="J228" i="6"/>
  <c r="G228" i="6"/>
  <c r="D228" i="6"/>
  <c r="Q227" i="6"/>
  <c r="S227" i="6" s="1"/>
  <c r="N227" i="6"/>
  <c r="P227" i="6" s="1"/>
  <c r="K227" i="6"/>
  <c r="M227" i="6" s="1"/>
  <c r="H227" i="6"/>
  <c r="J227" i="6" s="1"/>
  <c r="E227" i="6"/>
  <c r="G227" i="6" s="1"/>
  <c r="B227" i="6"/>
  <c r="D227" i="6" s="1"/>
  <c r="Q226" i="6"/>
  <c r="S226" i="6" s="1"/>
  <c r="N226" i="6"/>
  <c r="P226" i="6" s="1"/>
  <c r="K226" i="6"/>
  <c r="M226" i="6" s="1"/>
  <c r="H226" i="6"/>
  <c r="J226" i="6" s="1"/>
  <c r="E226" i="6"/>
  <c r="G226" i="6" s="1"/>
  <c r="B226" i="6"/>
  <c r="D226" i="6" s="1"/>
  <c r="Q225" i="6"/>
  <c r="S225" i="6" s="1"/>
  <c r="N225" i="6"/>
  <c r="P225" i="6" s="1"/>
  <c r="K225" i="6"/>
  <c r="M225" i="6" s="1"/>
  <c r="H225" i="6"/>
  <c r="J225" i="6" s="1"/>
  <c r="E225" i="6"/>
  <c r="G225" i="6" s="1"/>
  <c r="B225" i="6"/>
  <c r="D225" i="6" s="1"/>
  <c r="Q224" i="6"/>
  <c r="S224" i="6" s="1"/>
  <c r="N224" i="6"/>
  <c r="P224" i="6" s="1"/>
  <c r="K224" i="6"/>
  <c r="M224" i="6" s="1"/>
  <c r="H224" i="6"/>
  <c r="J224" i="6" s="1"/>
  <c r="E224" i="6"/>
  <c r="G224" i="6" s="1"/>
  <c r="B224" i="6"/>
  <c r="D224" i="6" s="1"/>
  <c r="S223" i="6"/>
  <c r="P223" i="6"/>
  <c r="M223" i="6"/>
  <c r="J223" i="6"/>
  <c r="G223" i="6"/>
  <c r="D223" i="6"/>
  <c r="S222" i="6"/>
  <c r="P222" i="6"/>
  <c r="M222" i="6"/>
  <c r="J222" i="6"/>
  <c r="G222" i="6"/>
  <c r="D222" i="6"/>
  <c r="S221" i="6"/>
  <c r="P221" i="6"/>
  <c r="M221" i="6"/>
  <c r="J221" i="6"/>
  <c r="G221" i="6"/>
  <c r="D221" i="6"/>
  <c r="S220" i="6"/>
  <c r="P220" i="6"/>
  <c r="M220" i="6"/>
  <c r="J220" i="6"/>
  <c r="G220" i="6"/>
  <c r="D220" i="6"/>
  <c r="M213" i="6"/>
  <c r="K213" i="6"/>
  <c r="I213" i="6"/>
  <c r="G213" i="6"/>
  <c r="E213" i="6"/>
  <c r="C213" i="6"/>
  <c r="M212" i="6"/>
  <c r="K212" i="6"/>
  <c r="I212" i="6"/>
  <c r="G212" i="6"/>
  <c r="E212" i="6"/>
  <c r="C212" i="6"/>
  <c r="M208" i="6"/>
  <c r="K208" i="6"/>
  <c r="I208" i="6"/>
  <c r="G208" i="6"/>
  <c r="E208" i="6"/>
  <c r="C208" i="6"/>
  <c r="M207" i="6"/>
  <c r="K207" i="6"/>
  <c r="I207" i="6"/>
  <c r="G207" i="6"/>
  <c r="E207" i="6"/>
  <c r="C207" i="6"/>
  <c r="M205" i="6"/>
  <c r="K205" i="6"/>
  <c r="I205" i="6"/>
  <c r="G205" i="6"/>
  <c r="E205" i="6"/>
  <c r="C205" i="6"/>
  <c r="M204" i="6"/>
  <c r="K204" i="6"/>
  <c r="I204" i="6"/>
  <c r="G204" i="6"/>
  <c r="E204" i="6"/>
  <c r="C204" i="6"/>
  <c r="M203" i="6"/>
  <c r="K203" i="6"/>
  <c r="I203" i="6"/>
  <c r="G203" i="6"/>
  <c r="E203" i="6"/>
  <c r="C203" i="6"/>
  <c r="M202" i="6"/>
  <c r="K202" i="6"/>
  <c r="I202" i="6"/>
  <c r="G202" i="6"/>
  <c r="E202" i="6"/>
  <c r="C202" i="6"/>
  <c r="M201" i="6"/>
  <c r="K201" i="6"/>
  <c r="I201" i="6"/>
  <c r="G201" i="6"/>
  <c r="E201" i="6"/>
  <c r="C201" i="6"/>
  <c r="M200" i="6"/>
  <c r="K200" i="6"/>
  <c r="I200" i="6"/>
  <c r="G200" i="6"/>
  <c r="E200" i="6"/>
  <c r="C200" i="6"/>
  <c r="M199" i="6"/>
  <c r="K199" i="6"/>
  <c r="I199" i="6"/>
  <c r="G199" i="6"/>
  <c r="E199" i="6"/>
  <c r="C199" i="6"/>
  <c r="M197" i="6"/>
  <c r="K197" i="6"/>
  <c r="I197" i="6"/>
  <c r="G197" i="6"/>
  <c r="E197" i="6"/>
  <c r="C197" i="6"/>
  <c r="M196" i="6"/>
  <c r="K196" i="6"/>
  <c r="I196" i="6"/>
  <c r="G196" i="6"/>
  <c r="E196" i="6"/>
  <c r="C196" i="6"/>
  <c r="M195" i="6"/>
  <c r="K195" i="6"/>
  <c r="I195" i="6"/>
  <c r="G195" i="6"/>
  <c r="E195" i="6"/>
  <c r="C195" i="6"/>
  <c r="M194" i="6"/>
  <c r="K194" i="6"/>
  <c r="I194" i="6"/>
  <c r="G194" i="6"/>
  <c r="E194" i="6"/>
  <c r="C194" i="6"/>
  <c r="M192" i="6"/>
  <c r="K192" i="6"/>
  <c r="I192" i="6"/>
  <c r="G192" i="6"/>
  <c r="E192" i="6"/>
  <c r="C192" i="6"/>
  <c r="M181" i="6"/>
  <c r="K181" i="6"/>
  <c r="I181" i="6"/>
  <c r="G181" i="6"/>
  <c r="E181" i="6"/>
  <c r="C181" i="6"/>
  <c r="M177" i="6"/>
  <c r="K177" i="6"/>
  <c r="I177" i="6"/>
  <c r="G177" i="6"/>
  <c r="E177" i="6"/>
  <c r="C177" i="6"/>
  <c r="M175" i="6"/>
  <c r="K175" i="6"/>
  <c r="I175" i="6"/>
  <c r="G175" i="6"/>
  <c r="E175" i="6"/>
  <c r="C175" i="6"/>
  <c r="M173" i="6"/>
  <c r="K173" i="6"/>
  <c r="I173" i="6"/>
  <c r="G173" i="6"/>
  <c r="E173" i="6"/>
  <c r="C173" i="6"/>
  <c r="L170" i="6"/>
  <c r="J170" i="6"/>
  <c r="H170" i="6"/>
  <c r="F170" i="6"/>
  <c r="D170" i="6"/>
  <c r="E170" i="6" s="1"/>
  <c r="B170" i="6"/>
  <c r="C170" i="6" s="1"/>
  <c r="M169" i="6"/>
  <c r="K169" i="6"/>
  <c r="I169" i="6"/>
  <c r="E168" i="6"/>
  <c r="C168" i="6"/>
  <c r="L158" i="6"/>
  <c r="J158" i="6"/>
  <c r="H158" i="6"/>
  <c r="F158" i="6"/>
  <c r="G156" i="6" s="1"/>
  <c r="D158" i="6"/>
  <c r="E156" i="6" s="1"/>
  <c r="B158" i="6"/>
  <c r="C156" i="6" s="1"/>
  <c r="I157" i="6"/>
  <c r="G157" i="6"/>
  <c r="M155" i="6"/>
  <c r="K155" i="6"/>
  <c r="I155" i="6"/>
  <c r="G155" i="6"/>
  <c r="E155" i="6"/>
  <c r="C155" i="6"/>
  <c r="L148" i="6"/>
  <c r="M147" i="6" s="1"/>
  <c r="J148" i="6"/>
  <c r="H148" i="6"/>
  <c r="D148" i="6"/>
  <c r="B148" i="6"/>
  <c r="C147" i="6" s="1"/>
  <c r="K147" i="6"/>
  <c r="G147" i="6"/>
  <c r="G146" i="6"/>
  <c r="M145" i="6"/>
  <c r="K145" i="6"/>
  <c r="I145" i="6"/>
  <c r="G145" i="6"/>
  <c r="E145" i="6"/>
  <c r="C145" i="6"/>
  <c r="M144" i="6"/>
  <c r="K144" i="6"/>
  <c r="I144" i="6"/>
  <c r="G144" i="6"/>
  <c r="E144" i="6"/>
  <c r="C144" i="6"/>
  <c r="M143" i="6"/>
  <c r="K143" i="6"/>
  <c r="I143" i="6"/>
  <c r="G143" i="6"/>
  <c r="E143" i="6"/>
  <c r="C143" i="6"/>
  <c r="M142" i="6"/>
  <c r="K142" i="6"/>
  <c r="I142" i="6"/>
  <c r="G142" i="6"/>
  <c r="E142" i="6"/>
  <c r="C142" i="6"/>
  <c r="M141" i="6"/>
  <c r="K141" i="6"/>
  <c r="I141" i="6"/>
  <c r="G141" i="6"/>
  <c r="E141" i="6"/>
  <c r="C141" i="6"/>
  <c r="M140" i="6"/>
  <c r="K140" i="6"/>
  <c r="I140" i="6"/>
  <c r="G140" i="6"/>
  <c r="E140" i="6"/>
  <c r="C140" i="6"/>
  <c r="M139" i="6"/>
  <c r="K139" i="6"/>
  <c r="I139" i="6"/>
  <c r="G139" i="6"/>
  <c r="E139" i="6"/>
  <c r="C139" i="6"/>
  <c r="M138" i="6"/>
  <c r="K138" i="6"/>
  <c r="I138" i="6"/>
  <c r="G138" i="6"/>
  <c r="E138" i="6"/>
  <c r="C138" i="6"/>
  <c r="M137" i="6"/>
  <c r="K137" i="6"/>
  <c r="I137" i="6"/>
  <c r="G137" i="6"/>
  <c r="E137" i="6"/>
  <c r="C137" i="6"/>
  <c r="R130" i="6"/>
  <c r="Q130" i="6"/>
  <c r="O130" i="6"/>
  <c r="N130" i="6"/>
  <c r="L130" i="6"/>
  <c r="K130" i="6"/>
  <c r="I130" i="6"/>
  <c r="H130" i="6"/>
  <c r="F130" i="6"/>
  <c r="E130" i="6"/>
  <c r="C130" i="6"/>
  <c r="B130" i="6"/>
  <c r="R129" i="6"/>
  <c r="Q129" i="6"/>
  <c r="O129" i="6"/>
  <c r="N129" i="6"/>
  <c r="L129" i="6"/>
  <c r="K129" i="6"/>
  <c r="I129" i="6"/>
  <c r="H129" i="6"/>
  <c r="F129" i="6"/>
  <c r="E129" i="6"/>
  <c r="C129" i="6"/>
  <c r="B129" i="6"/>
  <c r="R128" i="6"/>
  <c r="Q128" i="6"/>
  <c r="O128" i="6"/>
  <c r="N128" i="6"/>
  <c r="L128" i="6"/>
  <c r="K128" i="6"/>
  <c r="I128" i="6"/>
  <c r="H128" i="6"/>
  <c r="F128" i="6"/>
  <c r="E128" i="6"/>
  <c r="C128" i="6"/>
  <c r="B128" i="6"/>
  <c r="R127" i="6"/>
  <c r="Q127" i="6"/>
  <c r="O127" i="6"/>
  <c r="N127" i="6"/>
  <c r="L127" i="6"/>
  <c r="K127" i="6"/>
  <c r="I127" i="6"/>
  <c r="H127" i="6"/>
  <c r="F127" i="6"/>
  <c r="E127" i="6"/>
  <c r="C127" i="6"/>
  <c r="B127" i="6"/>
  <c r="R126" i="6"/>
  <c r="Q126" i="6"/>
  <c r="O126" i="6"/>
  <c r="N126" i="6"/>
  <c r="L126" i="6"/>
  <c r="K126" i="6"/>
  <c r="I126" i="6"/>
  <c r="H126" i="6"/>
  <c r="F126" i="6"/>
  <c r="E126" i="6"/>
  <c r="C126" i="6"/>
  <c r="B126" i="6"/>
  <c r="R125" i="6"/>
  <c r="Q125" i="6"/>
  <c r="O125" i="6"/>
  <c r="N125" i="6"/>
  <c r="L125" i="6"/>
  <c r="K125" i="6"/>
  <c r="I125" i="6"/>
  <c r="H125" i="6"/>
  <c r="F125" i="6"/>
  <c r="E125" i="6"/>
  <c r="C125" i="6"/>
  <c r="B125" i="6"/>
  <c r="R123" i="6"/>
  <c r="Q123" i="6"/>
  <c r="O123" i="6"/>
  <c r="N123" i="6"/>
  <c r="L123" i="6"/>
  <c r="K123" i="6"/>
  <c r="I123" i="6"/>
  <c r="H123" i="6"/>
  <c r="F123" i="6"/>
  <c r="E123" i="6"/>
  <c r="C123" i="6"/>
  <c r="B123" i="6"/>
  <c r="R122" i="6"/>
  <c r="Q122" i="6"/>
  <c r="O122" i="6"/>
  <c r="N122" i="6"/>
  <c r="L122" i="6"/>
  <c r="K122" i="6"/>
  <c r="I122" i="6"/>
  <c r="H122" i="6"/>
  <c r="F122" i="6"/>
  <c r="E122" i="6"/>
  <c r="C122" i="6"/>
  <c r="B122" i="6"/>
  <c r="R121" i="6"/>
  <c r="Q121" i="6"/>
  <c r="O121" i="6"/>
  <c r="N121" i="6"/>
  <c r="L121" i="6"/>
  <c r="K121" i="6"/>
  <c r="I121" i="6"/>
  <c r="H121" i="6"/>
  <c r="F121" i="6"/>
  <c r="E121" i="6"/>
  <c r="C121" i="6"/>
  <c r="B121" i="6"/>
  <c r="S116" i="6"/>
  <c r="S130" i="6" s="1"/>
  <c r="P116" i="6"/>
  <c r="P130" i="6" s="1"/>
  <c r="M116" i="6"/>
  <c r="M130" i="6" s="1"/>
  <c r="J116" i="6"/>
  <c r="J130" i="6" s="1"/>
  <c r="G116" i="6"/>
  <c r="G130" i="6" s="1"/>
  <c r="D116" i="6"/>
  <c r="D130" i="6" s="1"/>
  <c r="S115" i="6"/>
  <c r="S129" i="6" s="1"/>
  <c r="P115" i="6"/>
  <c r="P129" i="6" s="1"/>
  <c r="M115" i="6"/>
  <c r="M129" i="6" s="1"/>
  <c r="J115" i="6"/>
  <c r="J129" i="6" s="1"/>
  <c r="G115" i="6"/>
  <c r="G129" i="6" s="1"/>
  <c r="D115" i="6"/>
  <c r="D129" i="6" s="1"/>
  <c r="S114" i="6"/>
  <c r="S128" i="6" s="1"/>
  <c r="P114" i="6"/>
  <c r="P128" i="6" s="1"/>
  <c r="M114" i="6"/>
  <c r="M128" i="6" s="1"/>
  <c r="J114" i="6"/>
  <c r="J128" i="6" s="1"/>
  <c r="G114" i="6"/>
  <c r="G128" i="6" s="1"/>
  <c r="D114" i="6"/>
  <c r="D128" i="6" s="1"/>
  <c r="S113" i="6"/>
  <c r="S127" i="6" s="1"/>
  <c r="P113" i="6"/>
  <c r="P127" i="6" s="1"/>
  <c r="M113" i="6"/>
  <c r="M127" i="6" s="1"/>
  <c r="J113" i="6"/>
  <c r="J127" i="6" s="1"/>
  <c r="G113" i="6"/>
  <c r="G127" i="6" s="1"/>
  <c r="D113" i="6"/>
  <c r="D127" i="6" s="1"/>
  <c r="S112" i="6"/>
  <c r="S126" i="6" s="1"/>
  <c r="P112" i="6"/>
  <c r="P126" i="6" s="1"/>
  <c r="M112" i="6"/>
  <c r="M126" i="6" s="1"/>
  <c r="J112" i="6"/>
  <c r="J126" i="6" s="1"/>
  <c r="G112" i="6"/>
  <c r="G126" i="6" s="1"/>
  <c r="D112" i="6"/>
  <c r="D126" i="6" s="1"/>
  <c r="S111" i="6"/>
  <c r="S125" i="6" s="1"/>
  <c r="P111" i="6"/>
  <c r="P125" i="6" s="1"/>
  <c r="M111" i="6"/>
  <c r="M125" i="6" s="1"/>
  <c r="J111" i="6"/>
  <c r="J125" i="6" s="1"/>
  <c r="G111" i="6"/>
  <c r="G125" i="6" s="1"/>
  <c r="D111" i="6"/>
  <c r="D125" i="6" s="1"/>
  <c r="R110" i="6"/>
  <c r="R124" i="6" s="1"/>
  <c r="Q110" i="6"/>
  <c r="Q124" i="6" s="1"/>
  <c r="O110" i="6"/>
  <c r="O124" i="6" s="1"/>
  <c r="N110" i="6"/>
  <c r="N124" i="6" s="1"/>
  <c r="L110" i="6"/>
  <c r="L124" i="6" s="1"/>
  <c r="K110" i="6"/>
  <c r="K124" i="6" s="1"/>
  <c r="I110" i="6"/>
  <c r="I124" i="6" s="1"/>
  <c r="H110" i="6"/>
  <c r="H124" i="6" s="1"/>
  <c r="F110" i="6"/>
  <c r="F124" i="6" s="1"/>
  <c r="E110" i="6"/>
  <c r="E124" i="6" s="1"/>
  <c r="C110" i="6"/>
  <c r="C124" i="6" s="1"/>
  <c r="B110" i="6"/>
  <c r="B124" i="6" s="1"/>
  <c r="S109" i="6"/>
  <c r="S123" i="6" s="1"/>
  <c r="P109" i="6"/>
  <c r="P123" i="6" s="1"/>
  <c r="M109" i="6"/>
  <c r="M123" i="6" s="1"/>
  <c r="J109" i="6"/>
  <c r="J123" i="6" s="1"/>
  <c r="G109" i="6"/>
  <c r="G123" i="6" s="1"/>
  <c r="D109" i="6"/>
  <c r="D123" i="6" s="1"/>
  <c r="S108" i="6"/>
  <c r="S122" i="6" s="1"/>
  <c r="P108" i="6"/>
  <c r="P122" i="6" s="1"/>
  <c r="M108" i="6"/>
  <c r="M122" i="6" s="1"/>
  <c r="J108" i="6"/>
  <c r="J122" i="6" s="1"/>
  <c r="G108" i="6"/>
  <c r="G122" i="6" s="1"/>
  <c r="D108" i="6"/>
  <c r="D122" i="6" s="1"/>
  <c r="S107" i="6"/>
  <c r="P107" i="6"/>
  <c r="P121" i="6" s="1"/>
  <c r="M107" i="6"/>
  <c r="M121" i="6" s="1"/>
  <c r="J107" i="6"/>
  <c r="J121" i="6" s="1"/>
  <c r="G107" i="6"/>
  <c r="D107" i="6"/>
  <c r="D121" i="6" s="1"/>
  <c r="R100" i="6"/>
  <c r="Q100" i="6"/>
  <c r="Q101" i="6" s="1"/>
  <c r="O100" i="6"/>
  <c r="O101" i="6" s="1"/>
  <c r="N100" i="6"/>
  <c r="L100" i="6"/>
  <c r="L101" i="6" s="1"/>
  <c r="K100" i="6"/>
  <c r="K101" i="6" s="1"/>
  <c r="I100" i="6"/>
  <c r="I101" i="6" s="1"/>
  <c r="H100" i="6"/>
  <c r="F100" i="6"/>
  <c r="E100" i="6"/>
  <c r="E101" i="6" s="1"/>
  <c r="C100" i="6"/>
  <c r="C101" i="6" s="1"/>
  <c r="B100" i="6"/>
  <c r="S99" i="6"/>
  <c r="P99" i="6"/>
  <c r="M99" i="6"/>
  <c r="J99" i="6"/>
  <c r="G99" i="6"/>
  <c r="D99" i="6"/>
  <c r="S98" i="6"/>
  <c r="K307" i="6" s="1"/>
  <c r="P98" i="6"/>
  <c r="I307" i="6" s="1"/>
  <c r="M98" i="6"/>
  <c r="G307" i="6" s="1"/>
  <c r="J98" i="6"/>
  <c r="G98" i="6"/>
  <c r="D98" i="6"/>
  <c r="C307" i="6" s="1"/>
  <c r="S91" i="6"/>
  <c r="R91" i="6"/>
  <c r="Q91" i="6"/>
  <c r="P91" i="6"/>
  <c r="O91" i="6"/>
  <c r="N91" i="6"/>
  <c r="M91" i="6"/>
  <c r="L91" i="6"/>
  <c r="K91" i="6"/>
  <c r="J91" i="6"/>
  <c r="I91" i="6"/>
  <c r="H91" i="6"/>
  <c r="G91" i="6"/>
  <c r="F91" i="6"/>
  <c r="E91" i="6"/>
  <c r="D91" i="6"/>
  <c r="C91" i="6"/>
  <c r="B91" i="6"/>
  <c r="M76" i="6"/>
  <c r="L76" i="6"/>
  <c r="K76" i="6"/>
  <c r="J76" i="6"/>
  <c r="I76" i="6"/>
  <c r="H76" i="6"/>
  <c r="G76" i="6"/>
  <c r="F76" i="6"/>
  <c r="E76" i="6"/>
  <c r="D76" i="6"/>
  <c r="C76" i="6"/>
  <c r="B76" i="6"/>
  <c r="M75" i="6"/>
  <c r="L75" i="6"/>
  <c r="K75" i="6"/>
  <c r="J75" i="6"/>
  <c r="I75" i="6"/>
  <c r="H75" i="6"/>
  <c r="G75" i="6"/>
  <c r="F75" i="6"/>
  <c r="E75" i="6"/>
  <c r="D75" i="6"/>
  <c r="C75" i="6"/>
  <c r="B75" i="6"/>
  <c r="S70" i="6"/>
  <c r="R70" i="6"/>
  <c r="Q70" i="6"/>
  <c r="P70" i="6"/>
  <c r="O70" i="6"/>
  <c r="N70" i="6"/>
  <c r="M70" i="6"/>
  <c r="L70" i="6"/>
  <c r="K70" i="6"/>
  <c r="J70" i="6"/>
  <c r="I70" i="6"/>
  <c r="H70" i="6"/>
  <c r="G70" i="6"/>
  <c r="F70" i="6"/>
  <c r="E70" i="6"/>
  <c r="D70" i="6"/>
  <c r="C70" i="6"/>
  <c r="B70" i="6"/>
  <c r="S69" i="6"/>
  <c r="R69" i="6"/>
  <c r="Q69" i="6"/>
  <c r="P69" i="6"/>
  <c r="O69" i="6"/>
  <c r="N69" i="6"/>
  <c r="M69" i="6"/>
  <c r="L69" i="6"/>
  <c r="K69" i="6"/>
  <c r="J69" i="6"/>
  <c r="I69" i="6"/>
  <c r="H69" i="6"/>
  <c r="G69" i="6"/>
  <c r="F69" i="6"/>
  <c r="E69" i="6"/>
  <c r="D69" i="6"/>
  <c r="C69" i="6"/>
  <c r="B69" i="6"/>
  <c r="S63" i="6"/>
  <c r="R63" i="6"/>
  <c r="Q63" i="6"/>
  <c r="P63" i="6"/>
  <c r="O63" i="6"/>
  <c r="N63" i="6"/>
  <c r="S62" i="6"/>
  <c r="R62" i="6"/>
  <c r="Q62" i="6"/>
  <c r="P62" i="6"/>
  <c r="O62" i="6"/>
  <c r="N62" i="6"/>
  <c r="S50" i="6"/>
  <c r="R50" i="6"/>
  <c r="Q50" i="6"/>
  <c r="P50" i="6"/>
  <c r="O50" i="6"/>
  <c r="N50" i="6"/>
  <c r="S49" i="6"/>
  <c r="M206" i="6" s="1"/>
  <c r="R49" i="6"/>
  <c r="K206" i="6" s="1"/>
  <c r="Q49" i="6"/>
  <c r="I206" i="6" s="1"/>
  <c r="P49" i="6"/>
  <c r="G206" i="6" s="1"/>
  <c r="O49" i="6"/>
  <c r="E206" i="6" s="1"/>
  <c r="N49" i="6"/>
  <c r="C206" i="6" s="1"/>
  <c r="J100" i="6" l="1"/>
  <c r="D269" i="6" s="1"/>
  <c r="C179" i="6"/>
  <c r="K179" i="6"/>
  <c r="G167" i="6"/>
  <c r="G110" i="6"/>
  <c r="G124" i="6" s="1"/>
  <c r="S110" i="6"/>
  <c r="H101" i="6"/>
  <c r="C148" i="6"/>
  <c r="C146" i="6"/>
  <c r="L297" i="6"/>
  <c r="S299" i="6"/>
  <c r="I182" i="6"/>
  <c r="M148" i="6"/>
  <c r="E171" i="6"/>
  <c r="M171" i="6"/>
  <c r="I168" i="6"/>
  <c r="M168" i="6"/>
  <c r="S124" i="6"/>
  <c r="M146" i="6"/>
  <c r="M282" i="6"/>
  <c r="R284" i="6"/>
  <c r="E307" i="6"/>
  <c r="S300" i="6"/>
  <c r="R300" i="6"/>
  <c r="O75" i="6"/>
  <c r="E211" i="6" s="1"/>
  <c r="E179" i="6"/>
  <c r="I147" i="6"/>
  <c r="I146" i="6"/>
  <c r="K157" i="6"/>
  <c r="K156" i="6"/>
  <c r="I178" i="6"/>
  <c r="L286" i="6"/>
  <c r="M286" i="6"/>
  <c r="R287" i="6"/>
  <c r="S287" i="6"/>
  <c r="F289" i="6"/>
  <c r="G289" i="6"/>
  <c r="M295" i="6"/>
  <c r="L295" i="6"/>
  <c r="N76" i="6"/>
  <c r="C166" i="6" s="1"/>
  <c r="Q76" i="6"/>
  <c r="I176" i="6" s="1"/>
  <c r="I167" i="6"/>
  <c r="I148" i="6"/>
  <c r="C157" i="6"/>
  <c r="M283" i="6"/>
  <c r="L283" i="6"/>
  <c r="M301" i="6"/>
  <c r="L301" i="6"/>
  <c r="G158" i="6"/>
  <c r="G284" i="6"/>
  <c r="F284" i="6"/>
  <c r="L298" i="6"/>
  <c r="M298" i="6"/>
  <c r="S75" i="6"/>
  <c r="M209" i="6" s="1"/>
  <c r="M179" i="6"/>
  <c r="G296" i="6"/>
  <c r="F296" i="6"/>
  <c r="M158" i="6"/>
  <c r="E158" i="6"/>
  <c r="G148" i="6"/>
  <c r="C158" i="6"/>
  <c r="K158" i="6"/>
  <c r="K148" i="6"/>
  <c r="F282" i="6"/>
  <c r="R282" i="6"/>
  <c r="G285" i="6"/>
  <c r="L287" i="6"/>
  <c r="R288" i="6"/>
  <c r="F294" i="6"/>
  <c r="R294" i="6"/>
  <c r="G297" i="6"/>
  <c r="L299" i="6"/>
  <c r="F300" i="6"/>
  <c r="I179" i="6"/>
  <c r="E167" i="6"/>
  <c r="M167" i="6"/>
  <c r="M156" i="6"/>
  <c r="I158" i="6"/>
  <c r="I180" i="6"/>
  <c r="S283" i="6"/>
  <c r="F286" i="6"/>
  <c r="R286" i="6"/>
  <c r="F288" i="6"/>
  <c r="L289" i="6"/>
  <c r="S295" i="6"/>
  <c r="F298" i="6"/>
  <c r="R298" i="6"/>
  <c r="G301" i="6"/>
  <c r="K171" i="6"/>
  <c r="K167" i="6"/>
  <c r="N101" i="6"/>
  <c r="P100" i="6"/>
  <c r="F269" i="6" s="1"/>
  <c r="P110" i="6"/>
  <c r="P124" i="6" s="1"/>
  <c r="E146" i="6"/>
  <c r="E148" i="6"/>
  <c r="E147" i="6"/>
  <c r="I166" i="6"/>
  <c r="R101" i="6"/>
  <c r="S100" i="6"/>
  <c r="G269" i="6" s="1"/>
  <c r="D110" i="6"/>
  <c r="D124" i="6" s="1"/>
  <c r="G182" i="6"/>
  <c r="G180" i="6"/>
  <c r="G178" i="6"/>
  <c r="G179" i="6"/>
  <c r="C171" i="6"/>
  <c r="C167" i="6"/>
  <c r="K168" i="6"/>
  <c r="R76" i="6"/>
  <c r="J110" i="6"/>
  <c r="J124" i="6" s="1"/>
  <c r="M211" i="6"/>
  <c r="B101" i="6"/>
  <c r="D100" i="6"/>
  <c r="B269" i="6" s="1"/>
  <c r="G168" i="6"/>
  <c r="P75" i="6"/>
  <c r="F101" i="6"/>
  <c r="G100" i="6"/>
  <c r="C269" i="6" s="1"/>
  <c r="I172" i="6"/>
  <c r="Q75" i="6"/>
  <c r="O76" i="6"/>
  <c r="S76" i="6"/>
  <c r="M110" i="6"/>
  <c r="M124" i="6" s="1"/>
  <c r="G121" i="6"/>
  <c r="S121" i="6"/>
  <c r="G171" i="6"/>
  <c r="C178" i="6"/>
  <c r="K178" i="6"/>
  <c r="C180" i="6"/>
  <c r="K180" i="6"/>
  <c r="C182" i="6"/>
  <c r="K182" i="6"/>
  <c r="F283" i="6"/>
  <c r="L284" i="6"/>
  <c r="R285" i="6"/>
  <c r="F287" i="6"/>
  <c r="L288" i="6"/>
  <c r="R289" i="6"/>
  <c r="F295" i="6"/>
  <c r="L296" i="6"/>
  <c r="R297" i="6"/>
  <c r="F299" i="6"/>
  <c r="L300" i="6"/>
  <c r="R301" i="6"/>
  <c r="N75" i="6"/>
  <c r="R75" i="6"/>
  <c r="P76" i="6"/>
  <c r="K146" i="6"/>
  <c r="I156" i="6"/>
  <c r="E157" i="6"/>
  <c r="M157" i="6"/>
  <c r="I171" i="6"/>
  <c r="E178" i="6"/>
  <c r="M178" i="6"/>
  <c r="E180" i="6"/>
  <c r="M180" i="6"/>
  <c r="E182" i="6"/>
  <c r="M182" i="6"/>
  <c r="M100" i="6"/>
  <c r="E269" i="6" s="1"/>
  <c r="S101" i="6" l="1"/>
  <c r="C174" i="6"/>
  <c r="J101" i="6"/>
  <c r="M210" i="6"/>
  <c r="E210" i="6"/>
  <c r="I170" i="6"/>
  <c r="I174" i="6"/>
  <c r="E209" i="6"/>
  <c r="E268" i="6"/>
  <c r="G101" i="6"/>
  <c r="C176" i="6"/>
  <c r="C169" i="6"/>
  <c r="B268" i="6"/>
  <c r="C172" i="6"/>
  <c r="D268" i="6"/>
  <c r="G176" i="6"/>
  <c r="G174" i="6"/>
  <c r="G172" i="6"/>
  <c r="G169" i="6"/>
  <c r="G166" i="6"/>
  <c r="G170" i="6"/>
  <c r="K210" i="6"/>
  <c r="K211" i="6"/>
  <c r="K209" i="6"/>
  <c r="M101" i="6"/>
  <c r="G211" i="6"/>
  <c r="G209" i="6"/>
  <c r="G210" i="6"/>
  <c r="K166" i="6"/>
  <c r="F268" i="6"/>
  <c r="K176" i="6"/>
  <c r="K174" i="6"/>
  <c r="K172" i="6"/>
  <c r="K170" i="6"/>
  <c r="I210" i="6"/>
  <c r="I209" i="6"/>
  <c r="I211" i="6"/>
  <c r="C210" i="6"/>
  <c r="C211" i="6"/>
  <c r="C209" i="6"/>
  <c r="G268" i="6"/>
  <c r="M176" i="6"/>
  <c r="M174" i="6"/>
  <c r="M172" i="6"/>
  <c r="M166" i="6"/>
  <c r="C268" i="6"/>
  <c r="E176" i="6"/>
  <c r="E174" i="6"/>
  <c r="E172" i="6"/>
  <c r="E169" i="6"/>
  <c r="E166" i="6"/>
  <c r="M170" i="6"/>
  <c r="P101" i="6"/>
  <c r="D101" i="6"/>
</calcChain>
</file>

<file path=xl/comments1.xml><?xml version="1.0" encoding="utf-8"?>
<comments xmlns="http://schemas.openxmlformats.org/spreadsheetml/2006/main">
  <authors>
    <author>jgc</author>
  </authors>
  <commentList>
    <comment ref="A2" authorId="0" shapeId="0">
      <text>
        <r>
          <rPr>
            <sz val="8"/>
            <color rgb="FF000000"/>
            <rFont val="Tahoma"/>
            <family val="2"/>
          </rPr>
          <t xml:space="preserve">FAVOR DE COLOCAR LOS DATOS DENTRO DE CADA CELDA O CASILLA Y NO MODIFICAR EL FORMATO
</t>
        </r>
      </text>
    </comment>
  </commentList>
</comments>
</file>

<file path=xl/sharedStrings.xml><?xml version="1.0" encoding="utf-8"?>
<sst xmlns="http://schemas.openxmlformats.org/spreadsheetml/2006/main" count="571" uniqueCount="215">
  <si>
    <t>Nombre de la Institución:</t>
  </si>
  <si>
    <t>PROGRAMAS EDUCATIVOS EVALUABLES</t>
  </si>
  <si>
    <t>TECNICO SUPERIOR UNIVERSITARIO</t>
  </si>
  <si>
    <t>LICENCIATURA</t>
  </si>
  <si>
    <t>ESPECIALIZACIÓN</t>
  </si>
  <si>
    <t>Dic</t>
  </si>
  <si>
    <t>MAESTRIA</t>
  </si>
  <si>
    <t>DOCTORADO</t>
  </si>
  <si>
    <t>TOTAL</t>
  </si>
  <si>
    <t>PROGRAMAS EDUCATIVOS NO EVALUABLES</t>
  </si>
  <si>
    <t>TSU</t>
  </si>
  <si>
    <t>MAESTRÍA</t>
  </si>
  <si>
    <t>PROGRAMAS EDUCATIVOS (EVALUABLES Y NO EVALUABLES)</t>
  </si>
  <si>
    <t>Área del Conocimiento</t>
  </si>
  <si>
    <t xml:space="preserve">MATRICULA POR ÁREA DEL CONOCIMIENTO Y TIPO </t>
  </si>
  <si>
    <t>TSU/PA</t>
  </si>
  <si>
    <t>Licenciatura</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</si>
  <si>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</si>
  <si>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</si>
  <si>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</si>
  <si>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</si>
  <si>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</si>
  <si>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</si>
  <si>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</si>
  <si>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</si>
  <si>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</si>
  <si>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</si>
  <si>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</si>
  <si>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</si>
  <si>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</si>
  <si>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</si>
  <si>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</si>
  <si>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</si>
  <si>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</si>
  <si>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</si>
  <si>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</si>
  <si>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</si>
  <si>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</si>
  <si>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</si>
  <si>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</si>
  <si>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</si>
  <si>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PRODEP, reconocido por la SEP</t>
  </si>
  <si>
    <t>Participación en el programa de tutoría</t>
  </si>
  <si>
    <t>Profesores (PTC, PMT y PA) que reciben capacitación y/o actualización con al menos 40 horas por año</t>
  </si>
  <si>
    <t>% Profesores de Tiempo Completo con:</t>
  </si>
  <si>
    <t>Perfil deseable PROMEP, reconocido por la SEP</t>
  </si>
  <si>
    <t>PROGRAMAS EDUCATIVOS</t>
  </si>
  <si>
    <t>Concepto</t>
  </si>
  <si>
    <t xml:space="preserve">NUM. </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</si>
  <si>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</si>
  <si>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</si>
  <si>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</si>
  <si>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</si>
  <si>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</si>
  <si>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programas de TSU/PA y licenciatura en el nivel 1 de los CIEES</t>
  </si>
  <si>
    <t>Número y % de programas de TSU/PA y licenciatura en el nivel 2 de los CIEES</t>
  </si>
  <si>
    <t>Número y % de programas de TSU/PA y licenciatura en el nivel 3 de los CIEES</t>
  </si>
  <si>
    <t>Número y % de programas de TSU/PA y licenciatura acreditados</t>
  </si>
  <si>
    <t>Número y % de PE de TSU y Lic.  de calidad*</t>
  </si>
  <si>
    <t>Número y % de programas de posgrado reconocidos por el Programa Nacional de Posgrado de Calidad (PNPC SEP-CONACYT)</t>
  </si>
  <si>
    <t>Nota: En este caso las celdas o casillas sombreadas no deben ser llenadas, ya que no se solicita información en esa ubicación</t>
  </si>
  <si>
    <t>Matrícula Evaluable en PE de Calidad</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</si>
  <si>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</si>
  <si>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</si>
  <si>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</si>
  <si>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</si>
  <si>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</si>
  <si>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calidad, los PE de TSU/PA y LIC que se encuentran en el Nivel 1 del padrón de PE evaluados por los CIEES o acreditados por un organismo reconocido por el COPAES.</t>
  </si>
  <si>
    <t>* Considerar PE de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</si>
  <si>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</si>
  <si>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</si>
  <si>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</si>
  <si>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</si>
  <si>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</si>
  <si>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</si>
  <si>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</si>
  <si>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</si>
  <si>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</si>
  <si>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</si>
  <si>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</si>
  <si>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</si>
  <si>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de TSU y Licenciatura que aplican procesos colegiados de evaluación del aprendizaje</t>
  </si>
  <si>
    <t>Número y % de programas educativos de TSU y Licenciatura con tasa de titulación superior al 70 %</t>
  </si>
  <si>
    <t>Número y % de programas educativos de TSU y Licenciatura con tasa de retención del 1º. al 2do. año superior al 70 %</t>
  </si>
  <si>
    <t>Numero y % de satisfacción de los estudiantes (**)</t>
  </si>
  <si>
    <t>Para obtener el número y porcentaje de estos indicadores se debe considerar el cálculo de la tasa de titulación conforme a lo que se indicia en el Anexo I de la Guía.</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</si>
  <si>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</si>
  <si>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</si>
  <si>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</si>
  <si>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</si>
  <si>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</si>
  <si>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</si>
  <si>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</si>
  <si>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</si>
  <si>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</si>
  <si>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</si>
  <si>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</si>
  <si>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</si>
  <si>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</si>
  <si>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</si>
  <si>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</si>
  <si>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</si>
  <si>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</si>
  <si>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</si>
  <si>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</si>
  <si>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</si>
  <si>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</si>
  <si>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</si>
  <si>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</si>
  <si>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</si>
  <si>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</si>
  <si>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</si>
  <si>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</si>
  <si>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</si>
  <si>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</si>
  <si>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</si>
  <si>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</si>
  <si>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</si>
  <si>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</si>
  <si>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Número y % de opiniones favorables sobre los resultados de los PE de la institución, de una muestra representafiva de la sociedad(**)</t>
  </si>
  <si>
    <t>Número y % de satisfacción de los empleadores sobre el desempeño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</si>
  <si>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</si>
  <si>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</si>
  <si>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</si>
  <si>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t>GENERACIÓN Y APLICACIÓN DEL CONOCIMIENTO</t>
  </si>
  <si>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</si>
  <si>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</si>
  <si>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</si>
  <si>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</si>
  <si>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</si>
  <si>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INFRAESTRUCTURA: CÓMPUTO</t>
  </si>
  <si>
    <t>Total</t>
  </si>
  <si>
    <t>Obsoletas</t>
  </si>
  <si>
    <t>Dedicadas a los alumnos</t>
  </si>
  <si>
    <t>Dedicadas a los profesores</t>
  </si>
  <si>
    <t>Dedicadas al personal de apoyo</t>
  </si>
  <si>
    <t>Total de computadoras en la institución</t>
  </si>
  <si>
    <t>Relación de computadoras por alumno</t>
  </si>
  <si>
    <t>Relación de computadoras por profesor</t>
  </si>
  <si>
    <t>Número</t>
  </si>
  <si>
    <t>Número y % de computadores por personal de apoyo</t>
  </si>
  <si>
    <t>Área de conocimiento</t>
  </si>
  <si>
    <t>Matrícula</t>
  </si>
  <si>
    <t>Títulos</t>
  </si>
  <si>
    <t>Volúmenes</t>
  </si>
  <si>
    <t>B  / A</t>
  </si>
  <si>
    <t>C  / A</t>
  </si>
  <si>
    <t>Suscripciones a revista</t>
  </si>
  <si>
    <t>(A)</t>
  </si>
  <si>
    <t>(B)</t>
  </si>
  <si>
    <t>( C )</t>
  </si>
  <si>
    <t>INFRAESTRUCTURA: CUBÍCULOS</t>
  </si>
  <si>
    <t xml:space="preserve">Número y % de profesores de tiempo completo con cubículo individual o compartido </t>
  </si>
  <si>
    <t>Reciente creación</t>
  </si>
  <si>
    <t>Consolidado</t>
  </si>
  <si>
    <t>Competencia Internacional</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</si>
  <si>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</si>
  <si>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</si>
  <si>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</si>
  <si>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</si>
  <si>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Diciembre</t>
  </si>
  <si>
    <t>Número y % de programas de posgrado incluidos en el Padrón Nacional de Posgrado (PNP)</t>
  </si>
  <si>
    <t>Número y % de programas reconocios en el Programa de Fomento de la Calidad (PFC)</t>
  </si>
  <si>
    <t>Número y % de PE de TSU y Licenciatura que se actualizaron o incorporaron elementos de enfoques centrados en el estudiante o en el aprendizaje</t>
  </si>
  <si>
    <t>Número y % de PE de TSU y Licenciatura que tienen el currículo flexible</t>
  </si>
  <si>
    <t>Jun</t>
  </si>
  <si>
    <r>
      <t>Nivel</t>
    </r>
    <r>
      <rPr>
        <b/>
        <sz val="12"/>
        <rFont val="Montserrat"/>
      </rPr>
      <t xml:space="preserve"> </t>
    </r>
  </si>
  <si>
    <r>
      <t>Año</t>
    </r>
    <r>
      <rPr>
        <b/>
        <sz val="12"/>
        <rFont val="Montserrat"/>
      </rPr>
      <t xml:space="preserve"> </t>
    </r>
  </si>
  <si>
    <r>
      <t>Número</t>
    </r>
    <r>
      <rPr>
        <sz val="12"/>
        <rFont val="Montserrat"/>
      </rPr>
      <t xml:space="preserve"> PE</t>
    </r>
  </si>
  <si>
    <r>
      <t>Matrícula</t>
    </r>
    <r>
      <rPr>
        <sz val="12"/>
        <rFont val="Montserrat"/>
      </rPr>
      <t xml:space="preserve"> </t>
    </r>
  </si>
  <si>
    <r>
      <t>Cohorte generacional del ciclo A:</t>
    </r>
    <r>
      <rPr>
        <sz val="10"/>
        <rFont val="Montserrat"/>
      </rPr>
      <t xml:space="preserve"> Número de estudiantes de nuevo ingreso matrículados en el 1° período  de un ciclo escolar (Agosto - Diciembre).</t>
    </r>
  </si>
  <si>
    <r>
      <t xml:space="preserve">Cohorte generacional del ciclo B: </t>
    </r>
    <r>
      <rPr>
        <sz val="10"/>
        <rFont val="Montserrat"/>
      </rPr>
      <t>Número de estudiantes de nuevo ingreso matriculados en el 2° período de un ciclo escolar (Enero - Julio).</t>
    </r>
  </si>
  <si>
    <t>Junio</t>
  </si>
  <si>
    <t>ANEXO 6: FORMATO PARA CAPTURA INFORMACIÓN E INDICADORES BÁSICOS DE LA INSTITUCIÓN. PROFEXCE 2020-2021</t>
  </si>
  <si>
    <t>Número y % de becas otorgadas por el Gobierno Federal (TSU/PA y LIC)</t>
  </si>
  <si>
    <t>Número y % de becas otorgadas por el CONACyT (Esp. Maest. y Doc.)</t>
  </si>
  <si>
    <r>
      <t xml:space="preserve">Número y % de estudiantes titulados  por cohorte generacional del </t>
    </r>
    <r>
      <rPr>
        <b/>
        <sz val="10"/>
        <rFont val="Montserrat"/>
      </rPr>
      <t>ciclo B</t>
    </r>
    <r>
      <rPr>
        <sz val="10"/>
        <rFont val="Montserrat"/>
      </rPr>
      <t>; durante el primer año de egreso de TSU/PA.</t>
    </r>
  </si>
  <si>
    <r>
      <t xml:space="preserve">Número y % de estudiantes titulados  por cohorte generacional del </t>
    </r>
    <r>
      <rPr>
        <b/>
        <sz val="10"/>
        <rFont val="Montserrat"/>
      </rPr>
      <t>ciclo A</t>
    </r>
    <r>
      <rPr>
        <sz val="10"/>
        <rFont val="Montserrat"/>
      </rPr>
      <t>; durante el primer año de egreso de TSU/PA.</t>
    </r>
  </si>
  <si>
    <r>
      <t xml:space="preserve">Número y % de egresados (eficiencia terminal) por cohorte generacional del </t>
    </r>
    <r>
      <rPr>
        <b/>
        <sz val="10"/>
        <color theme="1"/>
        <rFont val="Montserrat"/>
      </rPr>
      <t>ciclo A</t>
    </r>
    <r>
      <rPr>
        <sz val="10"/>
        <color theme="1"/>
        <rFont val="Montserrat"/>
      </rPr>
      <t>; en TSU/PA.</t>
    </r>
  </si>
  <si>
    <r>
      <t xml:space="preserve">Número y % de egresados (eficiencia terminal) por cohorte generacional del </t>
    </r>
    <r>
      <rPr>
        <b/>
        <sz val="10"/>
        <color theme="1"/>
        <rFont val="Montserrat"/>
      </rPr>
      <t>ciclo B</t>
    </r>
    <r>
      <rPr>
        <sz val="10"/>
        <color theme="1"/>
        <rFont val="Montserrat"/>
      </rPr>
      <t>; en TSU/PA.</t>
    </r>
  </si>
  <si>
    <r>
      <t xml:space="preserve">Número y % de egresados (eficiencia terminal) por cohorte generacional del </t>
    </r>
    <r>
      <rPr>
        <b/>
        <sz val="10"/>
        <color theme="1"/>
        <rFont val="Montserrat"/>
      </rPr>
      <t>ciclo A</t>
    </r>
    <r>
      <rPr>
        <sz val="10"/>
        <color theme="1"/>
        <rFont val="Montserrat"/>
      </rPr>
      <t>; en licenciatura.</t>
    </r>
  </si>
  <si>
    <r>
      <t xml:space="preserve">Número y % de egresados (eficiencia terminal) por cohorte generacional del </t>
    </r>
    <r>
      <rPr>
        <b/>
        <sz val="10"/>
        <color theme="1"/>
        <rFont val="Montserrat"/>
      </rPr>
      <t>ciclo B</t>
    </r>
    <r>
      <rPr>
        <sz val="10"/>
        <color theme="1"/>
        <rFont val="Montserrat"/>
      </rPr>
      <t>; en licenciatura.</t>
    </r>
  </si>
  <si>
    <r>
      <t xml:space="preserve">Número y % de estudiantes titulados por cohorte generacional del </t>
    </r>
    <r>
      <rPr>
        <b/>
        <sz val="10"/>
        <rFont val="Montserrat"/>
      </rPr>
      <t>ciclo A</t>
    </r>
    <r>
      <rPr>
        <sz val="10"/>
        <rFont val="Montserrat"/>
      </rPr>
      <t xml:space="preserve">; durante el primer año de egreso de licenciatura. </t>
    </r>
  </si>
  <si>
    <r>
      <t xml:space="preserve">Número y % de estudiantes titulados por cohorte generacional del </t>
    </r>
    <r>
      <rPr>
        <b/>
        <sz val="10"/>
        <rFont val="Montserrat"/>
      </rPr>
      <t>ciclo B</t>
    </r>
    <r>
      <rPr>
        <sz val="10"/>
        <rFont val="Montserrat"/>
      </rPr>
      <t>; durante el primer año de egreso de licenciatura.</t>
    </r>
  </si>
  <si>
    <t>Ingeniería, Manufactura y Construcción</t>
  </si>
  <si>
    <t>Nota: Las celdas o casillas sombreadas no deben ser llenadas. Son Fórmulas para calcular automáticamente. Favor de no mover o modificar el formato. Introducir los datos sólo en las casillas en blanco.</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</si>
  <si>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</si>
  <si>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</si>
  <si>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</si>
  <si>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</si>
  <si>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</si>
  <si>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</si>
  <si>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</si>
  <si>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</si>
  <si>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</si>
  <si>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</si>
  <si>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</si>
  <si>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</si>
  <si>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</si>
  <si>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</si>
  <si>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Nivel CIEES</t>
  </si>
  <si>
    <t>Acreditado</t>
  </si>
  <si>
    <t>PNPC</t>
  </si>
  <si>
    <t>Municipio</t>
  </si>
  <si>
    <t>Localidad</t>
  </si>
  <si>
    <t>PFC</t>
  </si>
  <si>
    <t>PNP</t>
  </si>
  <si>
    <t>Maestrira</t>
  </si>
  <si>
    <t>Nivel 1</t>
  </si>
  <si>
    <t>Nivel 2</t>
  </si>
  <si>
    <t>Nivel 3</t>
  </si>
  <si>
    <t>En Consolidación</t>
  </si>
  <si>
    <t>Registrar todos los programas educativos de la DES, indicar la clasificación de los CIEES, si ha sido acreditado o si no ha sido evaluado. Puede ocurrir más de una categoría. Marque con una X</t>
  </si>
  <si>
    <t>Clave DES (Corresponde al código numérico que asigna PRODEP)</t>
  </si>
  <si>
    <t>Organismo Acreditador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</si>
</sst>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font>
      <sz val="11"/>
      <color theme="1"/>
      <name val="Arial"/>
      <family val="2"/>
    </font>
    <font>
      <u/>
      <sz val="11"/>
      <color theme="10"/>
      <name val="Arial"/>
      <family val="2"/>
    </font>
    <font>
      <u/>
      <sz val="11"/>
      <color theme="11"/>
      <name val="Arial"/>
      <family val="2"/>
    </font>
    <font>
      <sz val="8"/>
      <color rgb="FF000000"/>
      <name val="Tahoma"/>
      <family val="2"/>
    </font>
    <font>
      <sz val="10"/>
      <name val="Montserrat"/>
    </font>
    <font>
      <sz val="11"/>
      <color theme="1"/>
      <name val="Montserrat"/>
    </font>
    <font>
      <b/>
      <sz val="12"/>
      <color indexed="9"/>
      <name val="Montserrat"/>
    </font>
    <font>
      <sz val="9"/>
      <name val="Montserrat"/>
    </font>
    <font>
      <b/>
      <sz val="10"/>
      <name val="Montserrat"/>
    </font>
    <font>
      <b/>
      <sz val="12"/>
      <name val="Montserrat"/>
    </font>
    <font>
      <sz val="12"/>
      <name val="Montserrat"/>
    </font>
    <font>
      <b/>
      <sz val="11"/>
      <name val="Montserrat"/>
    </font>
    <font>
      <sz val="11"/>
      <name val="Montserrat"/>
    </font>
    <font>
      <sz val="10"/>
      <color theme="1"/>
      <name val="Montserrat"/>
    </font>
    <font>
      <b/>
      <sz val="11"/>
      <color theme="1"/>
      <name val="Montserrat"/>
    </font>
    <font>
      <b/>
      <sz val="8"/>
      <name val="Montserrat"/>
    </font>
    <font>
      <sz val="8"/>
      <name val="Montserrat"/>
    </font>
    <font>
      <b/>
      <sz val="10"/>
      <color theme="1"/>
      <name val="Montserrat"/>
    </font>
    <font>
      <b/>
      <sz val="11"/>
      <color theme="0"/>
      <name val="Montserrat"/>
    </font>
    <font>
      <b/>
      <sz val="12"/>
      <color theme="0"/>
      <name val="Montserrat"/>
    </font>
    <font>
      <b/>
      <sz val="11"/>
      <color indexed="9"/>
      <name val="Montserrat"/>
    </font>
    <font>
      <b/>
      <sz val="10"/>
      <color theme="0"/>
      <name val="Montserrat"/>
    </font>
    <font>
      <b/>
      <sz val="11"/>
      <name val="Arial Narrow"/>
      <family val="2"/>
    </font>
    <font>
      <sz val="11"/>
      <name val="Arial Narrow"/>
      <family val="2"/>
    </font>
    <font>
      <b/>
      <sz val="9"/>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rgb="FF9D2449"/>
        <bgColor indexed="64"/>
      </patternFill>
    </fill>
    <fill>
      <patternFill patternType="solid">
        <fgColor rgb="FFB38E5D"/>
        <bgColor indexed="64"/>
      </patternFill>
    </fill>
    <fill>
      <patternFill patternType="solid">
        <fgColor rgb="FFD4C19C"/>
        <bgColor indexed="64"/>
      </patternFill>
    </fill>
  </fills>
  <borders count="5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hair">
        <color auto="1"/>
      </top>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medium">
        <color auto="1"/>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36">
    <xf numFmtId="0" fontId="0" fillId="0" borderId="0" xfId="0"/>
    <xf numFmtId="0" fontId="4" fillId="0" borderId="0" xfId="0" applyFont="1" applyAlignment="1">
      <alignment horizontal="center" vertical="center"/>
    </xf>
    <xf numFmtId="0" fontId="5" fillId="0" borderId="0" xfId="0" applyFont="1"/>
    <xf numFmtId="0" fontId="5" fillId="0" borderId="0" xfId="0" applyFont="1" applyAlignment="1">
      <alignment horizontal="justify" vertical="justify"/>
    </xf>
    <xf numFmtId="0" fontId="7" fillId="0" borderId="0" xfId="0" applyFont="1"/>
    <xf numFmtId="0" fontId="8" fillId="6" borderId="7" xfId="0" applyFont="1" applyFill="1" applyBorder="1" applyAlignment="1">
      <alignment horizontal="justify" vertical="justify"/>
    </xf>
    <xf numFmtId="0" fontId="4" fillId="0" borderId="8" xfId="0" applyFont="1" applyFill="1" applyBorder="1" applyAlignment="1">
      <alignment horizontal="justify" vertical="justify"/>
    </xf>
    <xf numFmtId="3" fontId="4" fillId="0" borderId="9" xfId="0" applyNumberFormat="1" applyFont="1" applyBorder="1"/>
    <xf numFmtId="3" fontId="4" fillId="0" borderId="10" xfId="0" applyNumberFormat="1" applyFont="1" applyBorder="1"/>
    <xf numFmtId="0" fontId="4" fillId="0" borderId="11" xfId="0" applyFont="1" applyFill="1" applyBorder="1" applyAlignment="1">
      <alignment horizontal="justify" vertical="justify"/>
    </xf>
    <xf numFmtId="3" fontId="4" fillId="0" borderId="12" xfId="0" applyNumberFormat="1" applyFont="1" applyBorder="1"/>
    <xf numFmtId="3" fontId="4" fillId="0" borderId="13" xfId="0" applyNumberFormat="1" applyFont="1" applyBorder="1"/>
    <xf numFmtId="0" fontId="4" fillId="0" borderId="0" xfId="0" applyFont="1" applyFill="1" applyBorder="1" applyAlignment="1">
      <alignment horizontal="justify" vertical="justify"/>
    </xf>
    <xf numFmtId="3" fontId="4" fillId="0" borderId="0" xfId="0" applyNumberFormat="1" applyFont="1" applyBorder="1"/>
    <xf numFmtId="3" fontId="4" fillId="0" borderId="0" xfId="0" applyNumberFormat="1" applyFont="1" applyBorder="1" applyAlignment="1">
      <alignment horizontal="right"/>
    </xf>
    <xf numFmtId="0" fontId="4" fillId="0" borderId="0" xfId="0" applyFont="1" applyBorder="1"/>
    <xf numFmtId="3" fontId="4" fillId="2" borderId="9" xfId="0" applyNumberFormat="1" applyFont="1" applyFill="1" applyBorder="1"/>
    <xf numFmtId="3" fontId="4" fillId="2" borderId="10" xfId="0" applyNumberFormat="1" applyFont="1" applyFill="1" applyBorder="1"/>
    <xf numFmtId="3" fontId="4" fillId="2" borderId="12" xfId="0" applyNumberFormat="1" applyFont="1" applyFill="1" applyBorder="1"/>
    <xf numFmtId="3" fontId="4" fillId="2" borderId="13" xfId="0" applyNumberFormat="1" applyFont="1" applyFill="1" applyBorder="1"/>
    <xf numFmtId="3" fontId="4" fillId="0" borderId="0" xfId="0" applyNumberFormat="1" applyFont="1" applyFill="1" applyBorder="1"/>
    <xf numFmtId="3" fontId="4" fillId="0" borderId="0" xfId="0" applyNumberFormat="1" applyFont="1" applyFill="1" applyBorder="1" applyAlignment="1">
      <alignment horizontal="right"/>
    </xf>
    <xf numFmtId="0" fontId="12" fillId="0" borderId="8" xfId="0" applyFont="1" applyFill="1" applyBorder="1" applyAlignment="1">
      <alignment horizontal="justify" vertical="justify"/>
    </xf>
    <xf numFmtId="0" fontId="12" fillId="0" borderId="17" xfId="0" applyFont="1" applyFill="1" applyBorder="1" applyAlignment="1">
      <alignment horizontal="justify" vertical="justify"/>
    </xf>
    <xf numFmtId="3" fontId="4" fillId="0" borderId="18" xfId="0" applyNumberFormat="1" applyFont="1" applyBorder="1"/>
    <xf numFmtId="0" fontId="4" fillId="0" borderId="18" xfId="0" applyFont="1" applyBorder="1"/>
    <xf numFmtId="3" fontId="4" fillId="0" borderId="19" xfId="0" applyNumberFormat="1" applyFont="1" applyBorder="1"/>
    <xf numFmtId="0" fontId="8" fillId="0" borderId="11" xfId="0" applyFont="1" applyFill="1" applyBorder="1" applyAlignment="1">
      <alignment horizontal="right" vertical="justify"/>
    </xf>
    <xf numFmtId="3" fontId="4" fillId="2" borderId="30" xfId="0" applyNumberFormat="1" applyFont="1" applyFill="1" applyBorder="1"/>
    <xf numFmtId="0" fontId="8" fillId="0" borderId="15" xfId="0" applyFont="1" applyBorder="1" applyAlignment="1"/>
    <xf numFmtId="3" fontId="4" fillId="0" borderId="9" xfId="0" applyNumberFormat="1" applyFont="1" applyBorder="1" applyAlignment="1">
      <alignment horizontal="right" wrapText="1"/>
    </xf>
    <xf numFmtId="3" fontId="4" fillId="2" borderId="9" xfId="0" applyNumberFormat="1" applyFont="1" applyFill="1" applyBorder="1" applyAlignment="1">
      <alignment horizontal="right" wrapText="1"/>
    </xf>
    <xf numFmtId="3" fontId="4" fillId="0" borderId="9" xfId="0" applyNumberFormat="1" applyFont="1" applyFill="1" applyBorder="1" applyAlignment="1">
      <alignment horizontal="right" wrapText="1"/>
    </xf>
    <xf numFmtId="3" fontId="4" fillId="3" borderId="9" xfId="0" applyNumberFormat="1" applyFont="1" applyFill="1" applyBorder="1" applyAlignment="1">
      <alignment horizontal="right" wrapText="1"/>
    </xf>
    <xf numFmtId="3" fontId="4" fillId="2" borderId="10" xfId="0" applyNumberFormat="1" applyFont="1" applyFill="1" applyBorder="1" applyAlignment="1">
      <alignment horizontal="right" wrapText="1"/>
    </xf>
    <xf numFmtId="0" fontId="13" fillId="0" borderId="17" xfId="0" applyFont="1" applyFill="1" applyBorder="1" applyAlignment="1">
      <alignment horizontal="justify" vertical="justify"/>
    </xf>
    <xf numFmtId="3" fontId="4" fillId="0" borderId="18" xfId="0" applyNumberFormat="1" applyFont="1" applyBorder="1" applyAlignment="1">
      <alignment horizontal="right" wrapText="1"/>
    </xf>
    <xf numFmtId="3" fontId="4" fillId="2" borderId="18"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3" fontId="4" fillId="3" borderId="18" xfId="0" applyNumberFormat="1" applyFont="1" applyFill="1" applyBorder="1" applyAlignment="1">
      <alignment horizontal="right" wrapText="1"/>
    </xf>
    <xf numFmtId="3" fontId="4" fillId="2" borderId="19" xfId="0" applyNumberFormat="1" applyFont="1" applyFill="1" applyBorder="1" applyAlignment="1">
      <alignment horizontal="right" wrapText="1"/>
    </xf>
    <xf numFmtId="0" fontId="4" fillId="0" borderId="17" xfId="0" applyFont="1" applyFill="1" applyBorder="1" applyAlignment="1">
      <alignment horizontal="justify" vertical="justify"/>
    </xf>
    <xf numFmtId="3" fontId="4" fillId="2" borderId="12" xfId="0" applyNumberFormat="1" applyFont="1" applyFill="1" applyBorder="1" applyAlignment="1">
      <alignment horizontal="right" wrapText="1"/>
    </xf>
    <xf numFmtId="3" fontId="4" fillId="2" borderId="13" xfId="0" applyNumberFormat="1" applyFont="1" applyFill="1" applyBorder="1" applyAlignment="1">
      <alignment horizontal="right" wrapText="1"/>
    </xf>
    <xf numFmtId="3" fontId="4" fillId="3" borderId="19" xfId="0" applyNumberFormat="1" applyFont="1" applyFill="1" applyBorder="1" applyAlignment="1">
      <alignment horizontal="right" wrapText="1"/>
    </xf>
    <xf numFmtId="0" fontId="13" fillId="0" borderId="11" xfId="0" applyFont="1" applyFill="1" applyBorder="1" applyAlignment="1">
      <alignment horizontal="justify" vertical="center"/>
    </xf>
    <xf numFmtId="3" fontId="4" fillId="0" borderId="12" xfId="0" applyNumberFormat="1" applyFont="1" applyBorder="1" applyAlignment="1">
      <alignment horizontal="right" wrapText="1"/>
    </xf>
    <xf numFmtId="3" fontId="4" fillId="0" borderId="12" xfId="0" applyNumberFormat="1" applyFont="1" applyFill="1" applyBorder="1" applyAlignment="1">
      <alignment horizontal="right" wrapText="1"/>
    </xf>
    <xf numFmtId="0" fontId="4" fillId="0" borderId="8" xfId="0" applyFont="1" applyFill="1" applyBorder="1" applyAlignment="1">
      <alignment horizontal="justify" vertical="justify" wrapText="1"/>
    </xf>
    <xf numFmtId="164" fontId="4" fillId="2" borderId="9" xfId="0" applyNumberFormat="1" applyFont="1" applyFill="1" applyBorder="1" applyAlignment="1">
      <alignment horizontal="right" wrapText="1"/>
    </xf>
    <xf numFmtId="164" fontId="4" fillId="2" borderId="10" xfId="0" applyNumberFormat="1" applyFont="1" applyFill="1" applyBorder="1" applyAlignment="1">
      <alignment horizontal="right" wrapText="1"/>
    </xf>
    <xf numFmtId="0" fontId="4" fillId="0" borderId="17" xfId="0" applyFont="1" applyFill="1" applyBorder="1" applyAlignment="1">
      <alignment horizontal="justify" vertical="justify" wrapText="1"/>
    </xf>
    <xf numFmtId="164" fontId="4" fillId="2" borderId="18" xfId="0" applyNumberFormat="1" applyFont="1" applyFill="1" applyBorder="1" applyAlignment="1">
      <alignment horizontal="right" wrapText="1"/>
    </xf>
    <xf numFmtId="164" fontId="4" fillId="2" borderId="19" xfId="0" applyNumberFormat="1" applyFont="1" applyFill="1" applyBorder="1" applyAlignment="1">
      <alignment horizontal="right" wrapText="1"/>
    </xf>
    <xf numFmtId="0" fontId="13" fillId="0" borderId="17" xfId="0" applyFont="1" applyFill="1" applyBorder="1" applyAlignment="1">
      <alignment horizontal="justify" vertical="justify" wrapText="1"/>
    </xf>
    <xf numFmtId="0" fontId="13" fillId="0" borderId="11" xfId="0" applyFont="1" applyFill="1" applyBorder="1" applyAlignment="1">
      <alignment horizontal="justify" vertical="center" wrapText="1"/>
    </xf>
    <xf numFmtId="164" fontId="4" fillId="2" borderId="12" xfId="0" applyNumberFormat="1" applyFont="1" applyFill="1" applyBorder="1" applyAlignment="1">
      <alignment horizontal="right" wrapText="1"/>
    </xf>
    <xf numFmtId="164" fontId="4" fillId="2" borderId="13" xfId="0" applyNumberFormat="1" applyFont="1" applyFill="1" applyBorder="1" applyAlignment="1">
      <alignment horizontal="right" wrapText="1"/>
    </xf>
    <xf numFmtId="0" fontId="8" fillId="0" borderId="0" xfId="0" applyFont="1"/>
    <xf numFmtId="0" fontId="4" fillId="0" borderId="8" xfId="0" applyFont="1" applyFill="1" applyBorder="1" applyAlignment="1">
      <alignment horizontal="justify" vertical="center" wrapText="1"/>
    </xf>
    <xf numFmtId="0" fontId="4" fillId="0" borderId="9" xfId="0" applyFont="1" applyFill="1" applyBorder="1" applyAlignment="1">
      <alignment horizontal="center"/>
    </xf>
    <xf numFmtId="165" fontId="4" fillId="2" borderId="18" xfId="0" applyNumberFormat="1" applyFont="1" applyFill="1" applyBorder="1" applyAlignment="1">
      <alignment horizontal="right" vertical="center"/>
    </xf>
    <xf numFmtId="165" fontId="4" fillId="2" borderId="10" xfId="0" applyNumberFormat="1" applyFont="1" applyFill="1" applyBorder="1" applyAlignment="1">
      <alignment horizontal="right" vertical="center"/>
    </xf>
    <xf numFmtId="0" fontId="4" fillId="0" borderId="17" xfId="0" applyFont="1" applyFill="1" applyBorder="1" applyAlignment="1">
      <alignment horizontal="justify" vertical="center" wrapText="1"/>
    </xf>
    <xf numFmtId="3" fontId="4" fillId="0" borderId="18" xfId="0" applyNumberFormat="1" applyFont="1" applyBorder="1" applyAlignment="1">
      <alignment horizontal="right" vertical="center"/>
    </xf>
    <xf numFmtId="165" fontId="4" fillId="2" borderId="19" xfId="0" applyNumberFormat="1" applyFont="1" applyFill="1" applyBorder="1" applyAlignment="1">
      <alignment horizontal="right" vertical="center"/>
    </xf>
    <xf numFmtId="165" fontId="4" fillId="0" borderId="18" xfId="0" applyNumberFormat="1" applyFont="1" applyFill="1" applyBorder="1" applyAlignment="1">
      <alignment horizontal="right" vertical="center"/>
    </xf>
    <xf numFmtId="3" fontId="4" fillId="3" borderId="12" xfId="0" applyNumberFormat="1" applyFont="1" applyFill="1" applyBorder="1" applyAlignment="1">
      <alignment horizontal="right" vertical="center"/>
    </xf>
    <xf numFmtId="165" fontId="4" fillId="3" borderId="12" xfId="0" applyNumberFormat="1" applyFont="1" applyFill="1" applyBorder="1" applyAlignment="1">
      <alignment horizontal="right" vertical="center"/>
    </xf>
    <xf numFmtId="165" fontId="4" fillId="3" borderId="13" xfId="0" applyNumberFormat="1" applyFont="1" applyFill="1" applyBorder="1" applyAlignment="1">
      <alignment horizontal="right" vertical="center"/>
    </xf>
    <xf numFmtId="0" fontId="4" fillId="0" borderId="8" xfId="0" applyFont="1" applyFill="1" applyBorder="1" applyAlignment="1">
      <alignment vertical="center" wrapText="1"/>
    </xf>
    <xf numFmtId="0" fontId="5" fillId="0" borderId="9" xfId="0" applyFont="1" applyBorder="1"/>
    <xf numFmtId="0" fontId="5" fillId="0" borderId="9" xfId="0" applyFont="1" applyFill="1" applyBorder="1"/>
    <xf numFmtId="0" fontId="13" fillId="0" borderId="17" xfId="0" applyFont="1" applyFill="1" applyBorder="1" applyAlignment="1">
      <alignment vertical="center" wrapText="1"/>
    </xf>
    <xf numFmtId="0" fontId="13" fillId="0" borderId="11" xfId="0" applyFont="1" applyFill="1" applyBorder="1" applyAlignment="1">
      <alignment vertical="center" wrapText="1"/>
    </xf>
    <xf numFmtId="0" fontId="8" fillId="0" borderId="0" xfId="0" applyFont="1" applyFill="1" applyBorder="1" applyAlignment="1">
      <alignment horizontal="justify" vertical="justify"/>
    </xf>
    <xf numFmtId="3" fontId="4" fillId="0" borderId="9" xfId="0" applyNumberFormat="1" applyFont="1" applyBorder="1" applyAlignment="1">
      <alignment horizontal="right" vertical="center"/>
    </xf>
    <xf numFmtId="165" fontId="4" fillId="2" borderId="9" xfId="0" applyNumberFormat="1" applyFont="1" applyFill="1" applyBorder="1" applyAlignment="1">
      <alignment horizontal="right" vertical="center"/>
    </xf>
    <xf numFmtId="165" fontId="4" fillId="0" borderId="9" xfId="0" applyNumberFormat="1" applyFont="1" applyFill="1" applyBorder="1" applyAlignment="1">
      <alignment horizontal="right" vertical="center"/>
    </xf>
    <xf numFmtId="164" fontId="4" fillId="2" borderId="18"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0" fontId="4" fillId="0" borderId="17" xfId="0" applyFont="1" applyFill="1" applyBorder="1" applyAlignment="1">
      <alignment horizontal="justify" vertical="center"/>
    </xf>
    <xf numFmtId="3" fontId="4" fillId="2" borderId="18" xfId="0" applyNumberFormat="1" applyFont="1" applyFill="1" applyBorder="1" applyAlignment="1">
      <alignment horizontal="right" vertical="center"/>
    </xf>
    <xf numFmtId="0" fontId="13" fillId="0" borderId="17" xfId="0" applyFont="1" applyFill="1" applyBorder="1" applyAlignment="1">
      <alignment horizontal="justify" vertical="center"/>
    </xf>
    <xf numFmtId="164" fontId="4" fillId="0" borderId="18" xfId="0" applyNumberFormat="1" applyFont="1" applyFill="1" applyBorder="1" applyAlignment="1">
      <alignment horizontal="right" vertical="center"/>
    </xf>
    <xf numFmtId="0" fontId="8" fillId="0" borderId="0" xfId="0" applyFont="1" applyBorder="1" applyAlignment="1">
      <alignment vertical="top" wrapText="1"/>
    </xf>
    <xf numFmtId="164" fontId="4" fillId="3" borderId="18" xfId="0" applyNumberFormat="1" applyFont="1" applyFill="1" applyBorder="1" applyAlignment="1">
      <alignment horizontal="right" vertical="center"/>
    </xf>
    <xf numFmtId="3" fontId="4" fillId="0" borderId="12" xfId="0" applyNumberFormat="1" applyFont="1" applyBorder="1" applyAlignment="1">
      <alignment horizontal="right" vertical="center"/>
    </xf>
    <xf numFmtId="0" fontId="8" fillId="0" borderId="0" xfId="0" applyFont="1" applyAlignment="1">
      <alignment vertical="center" wrapText="1"/>
    </xf>
    <xf numFmtId="0" fontId="5" fillId="0" borderId="0" xfId="0" applyFont="1" applyBorder="1"/>
    <xf numFmtId="165" fontId="4" fillId="0" borderId="9" xfId="0" applyNumberFormat="1" applyFont="1" applyBorder="1" applyAlignment="1">
      <alignment horizontal="right" vertical="center"/>
    </xf>
    <xf numFmtId="0" fontId="5" fillId="0" borderId="0" xfId="0" applyFont="1" applyAlignment="1"/>
    <xf numFmtId="165" fontId="4" fillId="0" borderId="18" xfId="0" applyNumberFormat="1" applyFont="1" applyBorder="1" applyAlignment="1">
      <alignment horizontal="right" vertical="center"/>
    </xf>
    <xf numFmtId="0" fontId="13" fillId="0" borderId="17" xfId="0" applyFont="1" applyFill="1" applyBorder="1" applyAlignment="1">
      <alignment horizontal="justify" vertical="center" wrapText="1"/>
    </xf>
    <xf numFmtId="0" fontId="13" fillId="0" borderId="17" xfId="0" applyFont="1" applyFill="1" applyBorder="1" applyAlignment="1">
      <alignment horizontal="justify" vertical="top"/>
    </xf>
    <xf numFmtId="0" fontId="8" fillId="0" borderId="0" xfId="0" applyFont="1" applyBorder="1" applyAlignment="1">
      <alignment vertical="center" wrapText="1"/>
    </xf>
    <xf numFmtId="165" fontId="4" fillId="0" borderId="12" xfId="0" applyNumberFormat="1" applyFont="1" applyBorder="1" applyAlignment="1">
      <alignment horizontal="right" vertical="center"/>
    </xf>
    <xf numFmtId="165" fontId="4" fillId="2" borderId="12" xfId="0" applyNumberFormat="1" applyFont="1" applyFill="1" applyBorder="1" applyAlignment="1">
      <alignment horizontal="right" vertical="center"/>
    </xf>
    <xf numFmtId="165" fontId="4" fillId="0" borderId="12" xfId="0" applyNumberFormat="1" applyFont="1" applyFill="1" applyBorder="1" applyAlignment="1">
      <alignment horizontal="right" vertical="center"/>
    </xf>
    <xf numFmtId="165" fontId="4" fillId="2" borderId="13"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0" fontId="8" fillId="4" borderId="7" xfId="0" applyFont="1" applyFill="1" applyBorder="1" applyAlignment="1">
      <alignment horizontal="center" vertical="justify"/>
    </xf>
    <xf numFmtId="0" fontId="8" fillId="0" borderId="9" xfId="0" applyFont="1" applyFill="1" applyBorder="1" applyAlignment="1">
      <alignment vertical="center"/>
    </xf>
    <xf numFmtId="0" fontId="8" fillId="0" borderId="9" xfId="0" applyFont="1" applyFill="1" applyBorder="1" applyAlignment="1">
      <alignment horizontal="center" vertical="center"/>
    </xf>
    <xf numFmtId="0" fontId="5" fillId="0" borderId="0" xfId="0" applyFont="1" applyFill="1"/>
    <xf numFmtId="0" fontId="8" fillId="0" borderId="18" xfId="0" applyFont="1" applyFill="1" applyBorder="1" applyAlignment="1">
      <alignment vertical="center"/>
    </xf>
    <xf numFmtId="0" fontId="8" fillId="0" borderId="18" xfId="0" applyFont="1" applyFill="1" applyBorder="1" applyAlignment="1">
      <alignment horizontal="center" vertical="center"/>
    </xf>
    <xf numFmtId="4" fontId="8" fillId="0" borderId="18" xfId="0" applyNumberFormat="1" applyFont="1" applyFill="1" applyBorder="1" applyAlignment="1">
      <alignment vertical="center"/>
    </xf>
    <xf numFmtId="4" fontId="12" fillId="0" borderId="18" xfId="0" applyNumberFormat="1" applyFont="1" applyFill="1" applyBorder="1" applyAlignment="1">
      <alignment horizontal="center" vertical="center"/>
    </xf>
    <xf numFmtId="1" fontId="4" fillId="2" borderId="18" xfId="0" applyNumberFormat="1" applyFont="1" applyFill="1" applyBorder="1" applyAlignment="1">
      <alignment horizontal="right" vertical="center"/>
    </xf>
    <xf numFmtId="0" fontId="4" fillId="0" borderId="18" xfId="0" applyFont="1" applyFill="1" applyBorder="1" applyAlignment="1">
      <alignment horizontal="justify" vertical="justify"/>
    </xf>
    <xf numFmtId="0" fontId="4" fillId="0" borderId="12" xfId="0" applyFont="1" applyFill="1" applyBorder="1" applyAlignment="1">
      <alignment horizontal="justify" vertical="justify"/>
    </xf>
    <xf numFmtId="0" fontId="4" fillId="0" borderId="8" xfId="0" applyFont="1" applyBorder="1" applyAlignment="1">
      <alignment horizontal="justify" vertical="top"/>
    </xf>
    <xf numFmtId="0" fontId="4" fillId="0" borderId="17" xfId="0" applyFont="1" applyBorder="1" applyAlignment="1">
      <alignment horizontal="justify" vertical="center"/>
    </xf>
    <xf numFmtId="0" fontId="12" fillId="0" borderId="11" xfId="0" applyFont="1" applyFill="1" applyBorder="1" applyAlignment="1">
      <alignment horizontal="justify" vertical="center"/>
    </xf>
    <xf numFmtId="3" fontId="4" fillId="0" borderId="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2" borderId="12"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0" fontId="17" fillId="0" borderId="8" xfId="0" applyFont="1" applyBorder="1" applyAlignment="1">
      <alignment vertical="center"/>
    </xf>
    <xf numFmtId="165" fontId="13" fillId="3" borderId="9" xfId="0" applyNumberFormat="1" applyFont="1" applyFill="1" applyBorder="1"/>
    <xf numFmtId="165" fontId="13" fillId="3" borderId="10" xfId="0" applyNumberFormat="1" applyFont="1" applyFill="1" applyBorder="1"/>
    <xf numFmtId="0" fontId="17" fillId="0" borderId="11" xfId="0" applyFont="1" applyBorder="1" applyAlignment="1">
      <alignment vertical="center"/>
    </xf>
    <xf numFmtId="165" fontId="13" fillId="3" borderId="12" xfId="0" applyNumberFormat="1" applyFont="1" applyFill="1" applyBorder="1"/>
    <xf numFmtId="165" fontId="13" fillId="3" borderId="13" xfId="0" applyNumberFormat="1" applyFont="1" applyFill="1" applyBorder="1"/>
    <xf numFmtId="0" fontId="17" fillId="0" borderId="26" xfId="0" applyFont="1" applyFill="1" applyBorder="1" applyAlignment="1">
      <alignment vertical="center"/>
    </xf>
    <xf numFmtId="0" fontId="13" fillId="0" borderId="27" xfId="0" applyFont="1" applyFill="1" applyBorder="1" applyAlignment="1">
      <alignment vertical="center"/>
    </xf>
    <xf numFmtId="165" fontId="5" fillId="3" borderId="27" xfId="0" applyNumberFormat="1" applyFont="1" applyFill="1" applyBorder="1" applyAlignment="1">
      <alignment vertical="center"/>
    </xf>
    <xf numFmtId="165" fontId="5" fillId="3" borderId="28" xfId="0" applyNumberFormat="1" applyFont="1" applyFill="1" applyBorder="1" applyAlignment="1">
      <alignment vertical="center"/>
    </xf>
    <xf numFmtId="0" fontId="5" fillId="0" borderId="0" xfId="0" applyFont="1" applyAlignment="1">
      <alignment vertical="center"/>
    </xf>
    <xf numFmtId="3" fontId="4" fillId="3" borderId="9"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0" fontId="12" fillId="0" borderId="11" xfId="0" applyFont="1" applyFill="1" applyBorder="1" applyAlignment="1">
      <alignment horizontal="justify" vertical="justify"/>
    </xf>
    <xf numFmtId="0" fontId="12" fillId="0" borderId="31" xfId="0" applyFont="1" applyFill="1" applyBorder="1" applyAlignment="1">
      <alignment horizontal="justify" vertical="justify"/>
    </xf>
    <xf numFmtId="0" fontId="4" fillId="0" borderId="0" xfId="0" applyFont="1" applyBorder="1" applyAlignment="1">
      <alignment horizontal="center" vertical="center"/>
    </xf>
    <xf numFmtId="0" fontId="4" fillId="0" borderId="26" xfId="0" applyFont="1" applyFill="1" applyBorder="1" applyAlignment="1">
      <alignment horizontal="justify" vertical="center"/>
    </xf>
    <xf numFmtId="3" fontId="4" fillId="0" borderId="27" xfId="0" applyNumberFormat="1" applyFont="1" applyBorder="1" applyAlignment="1">
      <alignment horizontal="right" vertical="center"/>
    </xf>
    <xf numFmtId="165" fontId="4" fillId="2" borderId="27" xfId="0" applyNumberFormat="1" applyFont="1" applyFill="1" applyBorder="1" applyAlignment="1">
      <alignment horizontal="right" vertical="center"/>
    </xf>
    <xf numFmtId="165" fontId="4" fillId="2" borderId="28" xfId="0" applyNumberFormat="1" applyFont="1" applyFill="1" applyBorder="1" applyAlignment="1">
      <alignment horizontal="right" vertical="center"/>
    </xf>
    <xf numFmtId="0" fontId="8" fillId="7" borderId="7" xfId="0" applyFont="1" applyFill="1" applyBorder="1" applyAlignment="1">
      <alignment horizontal="justify" vertical="justify"/>
    </xf>
    <xf numFmtId="0" fontId="8" fillId="7" borderId="7" xfId="0" applyFont="1" applyFill="1" applyBorder="1" applyAlignment="1">
      <alignment vertical="center"/>
    </xf>
    <xf numFmtId="0" fontId="11" fillId="7" borderId="7" xfId="0" applyFont="1" applyFill="1" applyBorder="1" applyAlignment="1">
      <alignment horizontal="center"/>
    </xf>
    <xf numFmtId="0" fontId="16" fillId="7" borderId="7" xfId="0" applyFont="1" applyFill="1" applyBorder="1" applyAlignment="1">
      <alignment horizontal="center"/>
    </xf>
    <xf numFmtId="0" fontId="15" fillId="7" borderId="7" xfId="0" applyFont="1" applyFill="1" applyBorder="1" applyAlignment="1">
      <alignment horizontal="center"/>
    </xf>
    <xf numFmtId="0" fontId="8" fillId="0" borderId="0" xfId="0" applyFont="1" applyAlignment="1"/>
    <xf numFmtId="1" fontId="4" fillId="0" borderId="18" xfId="0" applyNumberFormat="1" applyFont="1" applyFill="1" applyBorder="1" applyAlignment="1">
      <alignment horizontal="right" vertical="center"/>
    </xf>
    <xf numFmtId="1" fontId="4" fillId="0" borderId="18" xfId="0" applyNumberFormat="1" applyFont="1" applyBorder="1" applyAlignment="1">
      <alignment horizontal="right" vertical="center"/>
    </xf>
    <xf numFmtId="0" fontId="8" fillId="0" borderId="0" xfId="0" applyFont="1" applyFill="1" applyBorder="1" applyAlignment="1"/>
    <xf numFmtId="0" fontId="8" fillId="0" borderId="0" xfId="0" applyFont="1" applyFill="1" applyBorder="1" applyAlignment="1">
      <alignment vertical="center"/>
    </xf>
    <xf numFmtId="0" fontId="8" fillId="7" borderId="7" xfId="0" applyFont="1" applyFill="1" applyBorder="1" applyAlignment="1">
      <alignment horizontal="center" vertical="center" textRotation="90"/>
    </xf>
    <xf numFmtId="0" fontId="8" fillId="0" borderId="0" xfId="0" applyFont="1" applyBorder="1" applyAlignment="1">
      <alignment horizontal="left" wrapText="1"/>
    </xf>
    <xf numFmtId="0" fontId="8" fillId="7" borderId="7" xfId="0" applyFont="1" applyFill="1" applyBorder="1" applyAlignment="1">
      <alignment horizontal="center" vertical="center"/>
    </xf>
    <xf numFmtId="0" fontId="8" fillId="6" borderId="7"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7" xfId="0" applyFont="1" applyFill="1" applyBorder="1" applyAlignment="1">
      <alignment horizontal="center"/>
    </xf>
    <xf numFmtId="0" fontId="4" fillId="0" borderId="8" xfId="0" applyFont="1" applyFill="1" applyBorder="1" applyAlignment="1">
      <alignment horizontal="justify" vertical="center"/>
    </xf>
    <xf numFmtId="0" fontId="4" fillId="0" borderId="11" xfId="0" applyFont="1" applyFill="1" applyBorder="1" applyAlignment="1">
      <alignment horizontal="justify" vertical="center"/>
    </xf>
    <xf numFmtId="0" fontId="8" fillId="0" borderId="0" xfId="0" applyFont="1" applyFill="1" applyBorder="1" applyAlignment="1">
      <alignment vertical="justify"/>
    </xf>
    <xf numFmtId="0" fontId="8" fillId="0" borderId="0" xfId="0" applyFont="1" applyBorder="1" applyAlignment="1">
      <alignment wrapText="1"/>
    </xf>
    <xf numFmtId="0" fontId="8" fillId="0" borderId="0" xfId="0" applyFont="1" applyBorder="1" applyAlignment="1"/>
    <xf numFmtId="0" fontId="8" fillId="0" borderId="0" xfId="0" applyFont="1" applyFill="1" applyBorder="1" applyAlignment="1">
      <alignment vertical="center" wrapText="1"/>
    </xf>
    <xf numFmtId="165" fontId="4" fillId="0" borderId="23" xfId="0" applyNumberFormat="1" applyFont="1" applyFill="1" applyBorder="1" applyAlignment="1">
      <alignment vertical="center"/>
    </xf>
    <xf numFmtId="165" fontId="4" fillId="0" borderId="32" xfId="0" applyNumberFormat="1" applyFont="1" applyFill="1" applyBorder="1" applyAlignment="1">
      <alignment vertical="center"/>
    </xf>
    <xf numFmtId="165" fontId="4" fillId="0" borderId="29" xfId="0" applyNumberFormat="1" applyFont="1" applyFill="1" applyBorder="1" applyAlignment="1">
      <alignment vertical="center"/>
    </xf>
    <xf numFmtId="165" fontId="4" fillId="0" borderId="33" xfId="0" applyNumberFormat="1" applyFont="1" applyFill="1" applyBorder="1" applyAlignment="1">
      <alignment vertical="center"/>
    </xf>
    <xf numFmtId="0" fontId="23" fillId="0" borderId="0" xfId="0" applyFont="1"/>
    <xf numFmtId="49" fontId="22" fillId="0" borderId="0" xfId="0" applyNumberFormat="1" applyFont="1" applyBorder="1" applyAlignment="1">
      <alignment vertical="justify"/>
    </xf>
    <xf numFmtId="49" fontId="22" fillId="0" borderId="0" xfId="0" applyNumberFormat="1" applyFont="1" applyBorder="1" applyAlignment="1">
      <alignment horizontal="center" vertical="justify"/>
    </xf>
    <xf numFmtId="49" fontId="22" fillId="0" borderId="7" xfId="0" applyNumberFormat="1" applyFont="1" applyBorder="1" applyAlignment="1">
      <alignment horizontal="justify" vertical="justify"/>
    </xf>
    <xf numFmtId="49" fontId="23" fillId="0" borderId="7" xfId="0" applyNumberFormat="1" applyFont="1" applyBorder="1" applyAlignment="1">
      <alignment horizontal="justify" vertical="center"/>
    </xf>
    <xf numFmtId="49" fontId="23" fillId="0" borderId="0" xfId="0" applyNumberFormat="1" applyFont="1" applyBorder="1" applyAlignment="1">
      <alignment horizontal="justify" vertical="center"/>
    </xf>
    <xf numFmtId="49" fontId="22" fillId="0" borderId="0" xfId="0" applyNumberFormat="1" applyFont="1" applyBorder="1" applyAlignment="1">
      <alignment horizontal="justify" vertical="justify"/>
    </xf>
    <xf numFmtId="0" fontId="23" fillId="0" borderId="47" xfId="0" applyFont="1" applyBorder="1"/>
    <xf numFmtId="0" fontId="23" fillId="0" borderId="48" xfId="0" applyFont="1" applyBorder="1"/>
    <xf numFmtId="0" fontId="23" fillId="0" borderId="18" xfId="0" applyFont="1" applyBorder="1"/>
    <xf numFmtId="0" fontId="23" fillId="0" borderId="50" xfId="0" applyFont="1" applyBorder="1"/>
    <xf numFmtId="0" fontId="23" fillId="0" borderId="52" xfId="0" applyFont="1" applyBorder="1"/>
    <xf numFmtId="0" fontId="23" fillId="0" borderId="53" xfId="0" applyFont="1" applyBorder="1"/>
    <xf numFmtId="49" fontId="23" fillId="0" borderId="8" xfId="0" applyNumberFormat="1" applyFont="1" applyBorder="1" applyAlignment="1">
      <alignment horizontal="justify" vertical="justify"/>
    </xf>
    <xf numFmtId="49" fontId="23" fillId="0" borderId="9" xfId="0" applyNumberFormat="1" applyFont="1" applyBorder="1" applyAlignment="1">
      <alignment horizontal="justify" vertical="justify"/>
    </xf>
    <xf numFmtId="0" fontId="23" fillId="0" borderId="9" xfId="0" applyFont="1" applyBorder="1"/>
    <xf numFmtId="0" fontId="23" fillId="0" borderId="9" xfId="0" applyFont="1" applyBorder="1" applyAlignment="1">
      <alignment horizontal="center"/>
    </xf>
    <xf numFmtId="0" fontId="23" fillId="0" borderId="10" xfId="0" applyFont="1" applyBorder="1"/>
    <xf numFmtId="49" fontId="23" fillId="0" borderId="17" xfId="0" applyNumberFormat="1" applyFont="1" applyBorder="1" applyAlignment="1">
      <alignment horizontal="justify" vertical="justify"/>
    </xf>
    <xf numFmtId="49" fontId="23" fillId="0" borderId="18" xfId="0" applyNumberFormat="1" applyFont="1" applyBorder="1" applyAlignment="1">
      <alignment horizontal="justify" vertical="justify"/>
    </xf>
    <xf numFmtId="0" fontId="23" fillId="0" borderId="18" xfId="0" applyFont="1" applyBorder="1" applyAlignment="1">
      <alignment horizontal="center"/>
    </xf>
    <xf numFmtId="0" fontId="23" fillId="0" borderId="19" xfId="0" applyFont="1" applyBorder="1"/>
    <xf numFmtId="49" fontId="23" fillId="0" borderId="11" xfId="0" applyNumberFormat="1" applyFont="1" applyBorder="1" applyAlignment="1">
      <alignment horizontal="justify" vertical="justify"/>
    </xf>
    <xf numFmtId="49" fontId="23" fillId="0" borderId="12" xfId="0" applyNumberFormat="1" applyFont="1" applyBorder="1" applyAlignment="1">
      <alignment horizontal="justify" vertical="justify"/>
    </xf>
    <xf numFmtId="0" fontId="23" fillId="0" borderId="12" xfId="0" applyFont="1" applyBorder="1"/>
    <xf numFmtId="0" fontId="23" fillId="0" borderId="12" xfId="0" applyFont="1" applyBorder="1" applyAlignment="1">
      <alignment horizontal="center"/>
    </xf>
    <xf numFmtId="0" fontId="23" fillId="0" borderId="13" xfId="0" applyFont="1" applyBorder="1"/>
    <xf numFmtId="49" fontId="22" fillId="0" borderId="0" xfId="0" applyNumberFormat="1" applyFont="1" applyFill="1" applyBorder="1" applyAlignment="1"/>
    <xf numFmtId="0" fontId="22" fillId="7" borderId="45" xfId="0" applyFont="1" applyFill="1" applyBorder="1" applyAlignment="1">
      <alignment horizontal="center" vertical="center" wrapText="1"/>
    </xf>
    <xf numFmtId="49" fontId="22" fillId="7" borderId="34" xfId="0" applyNumberFormat="1" applyFont="1" applyFill="1" applyBorder="1" applyAlignment="1">
      <alignment horizontal="justify" vertical="justify"/>
    </xf>
    <xf numFmtId="49" fontId="22" fillId="7" borderId="37" xfId="0" applyNumberFormat="1" applyFont="1" applyFill="1" applyBorder="1" applyAlignment="1">
      <alignment horizontal="justify" vertical="justify"/>
    </xf>
    <xf numFmtId="49" fontId="22" fillId="7" borderId="39" xfId="0" applyNumberFormat="1" applyFont="1" applyFill="1" applyBorder="1" applyAlignment="1">
      <alignment vertical="justify"/>
    </xf>
    <xf numFmtId="0" fontId="24" fillId="7" borderId="7" xfId="0" applyFont="1" applyFill="1" applyBorder="1" applyAlignment="1">
      <alignment horizontal="center" vertical="center" wrapText="1"/>
    </xf>
    <xf numFmtId="0" fontId="18" fillId="5" borderId="2" xfId="0" applyFont="1" applyFill="1" applyBorder="1" applyAlignment="1">
      <alignment horizontal="center" vertical="justify"/>
    </xf>
    <xf numFmtId="0" fontId="18" fillId="5" borderId="3" xfId="0" applyFont="1" applyFill="1" applyBorder="1" applyAlignment="1">
      <alignment horizontal="center" vertical="justify"/>
    </xf>
    <xf numFmtId="0" fontId="18" fillId="5" borderId="4" xfId="0" applyFont="1" applyFill="1" applyBorder="1" applyAlignment="1">
      <alignment horizontal="center" vertical="justify"/>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4" xfId="0" applyFont="1" applyFill="1" applyBorder="1" applyAlignment="1">
      <alignment horizontal="center" vertical="center"/>
    </xf>
    <xf numFmtId="0" fontId="6" fillId="5" borderId="0" xfId="0" applyFont="1" applyFill="1" applyAlignment="1">
      <alignment horizontal="center" vertical="center"/>
    </xf>
    <xf numFmtId="0" fontId="8" fillId="7" borderId="2"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5" xfId="0" applyFont="1" applyFill="1" applyBorder="1" applyAlignment="1">
      <alignment horizontal="center" vertical="center" textRotation="90" wrapText="1"/>
    </xf>
    <xf numFmtId="0" fontId="8" fillId="7" borderId="6" xfId="0" applyFont="1" applyFill="1" applyBorder="1" applyAlignment="1">
      <alignment horizontal="center" vertical="center" textRotation="90" wrapText="1"/>
    </xf>
    <xf numFmtId="0" fontId="8" fillId="7" borderId="5" xfId="0" applyFont="1" applyFill="1" applyBorder="1" applyAlignment="1">
      <alignment horizontal="center" vertical="center" textRotation="90"/>
    </xf>
    <xf numFmtId="0" fontId="8" fillId="7" borderId="6" xfId="0" applyFont="1" applyFill="1" applyBorder="1" applyAlignment="1">
      <alignment horizontal="center" vertical="center" textRotation="90"/>
    </xf>
    <xf numFmtId="0" fontId="8" fillId="7" borderId="20"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2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2" xfId="0" applyFont="1" applyFill="1" applyBorder="1" applyAlignment="1">
      <alignment horizontal="center" vertical="center"/>
    </xf>
    <xf numFmtId="0" fontId="8" fillId="7" borderId="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6"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3" fontId="4" fillId="0" borderId="9" xfId="0" applyNumberFormat="1" applyFont="1" applyBorder="1" applyAlignment="1">
      <alignment horizontal="center" vertical="center"/>
    </xf>
    <xf numFmtId="0" fontId="11" fillId="7" borderId="7" xfId="0" applyFont="1" applyFill="1" applyBorder="1" applyAlignment="1">
      <alignment horizontal="center" vertical="center"/>
    </xf>
    <xf numFmtId="165" fontId="8" fillId="4" borderId="2"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0" fontId="18" fillId="5" borderId="2" xfId="0" applyFont="1" applyFill="1" applyBorder="1" applyAlignment="1">
      <alignment horizontal="center"/>
    </xf>
    <xf numFmtId="0" fontId="18" fillId="5" borderId="3" xfId="0" applyFont="1" applyFill="1" applyBorder="1" applyAlignment="1">
      <alignment horizontal="center"/>
    </xf>
    <xf numFmtId="0" fontId="18" fillId="5" borderId="4" xfId="0" applyFont="1" applyFill="1" applyBorder="1" applyAlignment="1">
      <alignment horizontal="center"/>
    </xf>
    <xf numFmtId="0" fontId="8" fillId="4" borderId="5" xfId="0" applyFont="1" applyFill="1" applyBorder="1" applyAlignment="1">
      <alignment horizontal="center" vertical="justify"/>
    </xf>
    <xf numFmtId="0" fontId="8" fillId="4" borderId="16" xfId="0" applyFont="1" applyFill="1" applyBorder="1" applyAlignment="1">
      <alignment horizontal="center" vertical="justify"/>
    </xf>
    <xf numFmtId="0" fontId="8" fillId="4" borderId="6" xfId="0" applyFont="1" applyFill="1" applyBorder="1" applyAlignment="1">
      <alignment horizontal="center" vertical="justify"/>
    </xf>
    <xf numFmtId="3" fontId="12" fillId="3" borderId="12" xfId="0" applyNumberFormat="1" applyFont="1" applyFill="1" applyBorder="1" applyAlignment="1">
      <alignment horizontal="center"/>
    </xf>
    <xf numFmtId="0" fontId="8" fillId="4" borderId="20" xfId="0" applyFont="1" applyFill="1" applyBorder="1" applyAlignment="1">
      <alignment horizontal="center" vertical="justify"/>
    </xf>
    <xf numFmtId="0" fontId="8" fillId="4" borderId="15" xfId="0" applyFont="1" applyFill="1" applyBorder="1" applyAlignment="1">
      <alignment horizontal="center" vertical="justify"/>
    </xf>
    <xf numFmtId="0" fontId="8" fillId="4" borderId="14" xfId="0" applyFont="1" applyFill="1" applyBorder="1" applyAlignment="1">
      <alignment horizontal="center" vertical="justify"/>
    </xf>
    <xf numFmtId="0" fontId="8" fillId="4" borderId="21" xfId="0" applyFont="1" applyFill="1" applyBorder="1" applyAlignment="1">
      <alignment horizontal="center" vertical="justify"/>
    </xf>
    <xf numFmtId="0" fontId="8" fillId="4" borderId="1" xfId="0" applyFont="1" applyFill="1" applyBorder="1" applyAlignment="1">
      <alignment horizontal="center" vertical="justify"/>
    </xf>
    <xf numFmtId="0" fontId="8" fillId="4" borderId="22" xfId="0" applyFont="1" applyFill="1" applyBorder="1" applyAlignment="1">
      <alignment horizontal="center" vertical="justify"/>
    </xf>
    <xf numFmtId="3" fontId="4" fillId="0" borderId="10" xfId="0" applyNumberFormat="1" applyFont="1" applyBorder="1" applyAlignment="1">
      <alignment horizontal="center" vertical="center"/>
    </xf>
    <xf numFmtId="3" fontId="12" fillId="3" borderId="13" xfId="0" applyNumberFormat="1" applyFont="1" applyFill="1" applyBorder="1" applyAlignment="1">
      <alignment horizontal="center"/>
    </xf>
    <xf numFmtId="0" fontId="8" fillId="6" borderId="7"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22" xfId="0" applyFont="1" applyFill="1" applyBorder="1" applyAlignment="1">
      <alignment horizontal="center" vertical="center"/>
    </xf>
    <xf numFmtId="0" fontId="14" fillId="7" borderId="7" xfId="0" applyFont="1" applyFill="1" applyBorder="1" applyAlignment="1">
      <alignment horizontal="center" vertical="center"/>
    </xf>
    <xf numFmtId="0" fontId="4" fillId="7" borderId="7" xfId="0" applyFont="1" applyFill="1" applyBorder="1" applyAlignment="1">
      <alignment horizontal="center" vertical="center"/>
    </xf>
    <xf numFmtId="0" fontId="8" fillId="0" borderId="0" xfId="0" applyFont="1" applyFill="1" applyBorder="1" applyAlignment="1">
      <alignment vertical="justify"/>
    </xf>
    <xf numFmtId="0" fontId="4" fillId="7" borderId="20"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8" fillId="0" borderId="0" xfId="0" applyFont="1" applyAlignment="1">
      <alignment horizontal="left" vertical="center" wrapText="1"/>
    </xf>
    <xf numFmtId="0" fontId="8" fillId="7" borderId="7" xfId="0" applyFont="1" applyFill="1" applyBorder="1" applyAlignment="1">
      <alignment horizontal="center"/>
    </xf>
    <xf numFmtId="0" fontId="8" fillId="6" borderId="5"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6" xfId="0" applyFont="1" applyFill="1" applyBorder="1" applyAlignment="1">
      <alignment horizontal="center" vertical="center"/>
    </xf>
    <xf numFmtId="0" fontId="8" fillId="7" borderId="16" xfId="0" applyFont="1" applyFill="1" applyBorder="1" applyAlignment="1">
      <alignment horizontal="center" vertical="center"/>
    </xf>
    <xf numFmtId="0" fontId="8" fillId="0" borderId="0" xfId="0" applyFont="1" applyBorder="1" applyAlignment="1">
      <alignment horizontal="justify" vertical="center"/>
    </xf>
    <xf numFmtId="0" fontId="8" fillId="6" borderId="1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2"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2" xfId="0" applyFont="1" applyFill="1" applyBorder="1" applyAlignment="1">
      <alignment horizontal="center" vertical="justify"/>
    </xf>
    <xf numFmtId="0" fontId="8" fillId="4" borderId="3" xfId="0" applyFont="1" applyFill="1" applyBorder="1" applyAlignment="1">
      <alignment horizontal="center" vertical="justify"/>
    </xf>
    <xf numFmtId="0" fontId="8" fillId="4" borderId="4" xfId="0" applyFont="1" applyFill="1" applyBorder="1" applyAlignment="1">
      <alignment horizontal="center" vertical="justify"/>
    </xf>
    <xf numFmtId="0" fontId="8" fillId="0" borderId="0" xfId="0" applyFont="1" applyBorder="1" applyAlignment="1">
      <alignment horizontal="left" wrapText="1"/>
    </xf>
    <xf numFmtId="0" fontId="8" fillId="0" borderId="0" xfId="0" applyFont="1" applyBorder="1" applyAlignment="1">
      <alignment horizontal="left"/>
    </xf>
    <xf numFmtId="0" fontId="8" fillId="0" borderId="0" xfId="0" applyFont="1" applyFill="1" applyBorder="1" applyAlignment="1">
      <alignment horizontal="left" vertical="center" wrapText="1"/>
    </xf>
    <xf numFmtId="0" fontId="18" fillId="5" borderId="7" xfId="0" applyFont="1" applyFill="1" applyBorder="1" applyAlignment="1">
      <alignment horizontal="center"/>
    </xf>
    <xf numFmtId="0" fontId="8" fillId="0" borderId="0" xfId="0" applyFont="1" applyBorder="1" applyAlignment="1">
      <alignment horizontal="left" vertical="top"/>
    </xf>
    <xf numFmtId="0" fontId="11" fillId="7" borderId="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8" fillId="0" borderId="0" xfId="0" applyFont="1" applyAlignment="1">
      <alignment horizontal="left"/>
    </xf>
    <xf numFmtId="0" fontId="8" fillId="0" borderId="1" xfId="0" applyFont="1" applyBorder="1" applyAlignment="1">
      <alignment horizontal="center"/>
    </xf>
    <xf numFmtId="0" fontId="8" fillId="7" borderId="4" xfId="0" applyFont="1" applyFill="1" applyBorder="1" applyAlignment="1">
      <alignment horizontal="center"/>
    </xf>
    <xf numFmtId="0" fontId="8" fillId="6" borderId="7" xfId="0" applyFont="1" applyFill="1" applyBorder="1" applyAlignment="1">
      <alignment horizontal="center" vertical="justify"/>
    </xf>
    <xf numFmtId="0" fontId="19" fillId="5" borderId="7" xfId="0" applyFont="1" applyFill="1" applyBorder="1" applyAlignment="1">
      <alignment horizontal="center"/>
    </xf>
    <xf numFmtId="0" fontId="11" fillId="0" borderId="15" xfId="0" applyFont="1" applyFill="1" applyBorder="1" applyAlignment="1">
      <alignment horizontal="left" vertical="justify"/>
    </xf>
    <xf numFmtId="0" fontId="8" fillId="6" borderId="2" xfId="0" applyFont="1" applyFill="1" applyBorder="1" applyAlignment="1">
      <alignment horizontal="center"/>
    </xf>
    <xf numFmtId="0" fontId="8" fillId="6" borderId="3" xfId="0" applyFont="1" applyFill="1" applyBorder="1" applyAlignment="1">
      <alignment horizontal="center"/>
    </xf>
    <xf numFmtId="0" fontId="8" fillId="6" borderId="4" xfId="0" applyFont="1" applyFill="1" applyBorder="1" applyAlignment="1">
      <alignment horizont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0" borderId="24"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left" vertical="center"/>
    </xf>
    <xf numFmtId="0" fontId="20" fillId="5" borderId="2" xfId="0" applyFont="1" applyFill="1" applyBorder="1" applyAlignment="1">
      <alignment horizontal="center"/>
    </xf>
    <xf numFmtId="0" fontId="20" fillId="5" borderId="3" xfId="0" applyFont="1" applyFill="1" applyBorder="1" applyAlignment="1">
      <alignment horizontal="center"/>
    </xf>
    <xf numFmtId="0" fontId="20" fillId="5" borderId="4"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4" xfId="0" applyFont="1" applyFill="1" applyBorder="1" applyAlignment="1">
      <alignment horizontal="center"/>
    </xf>
    <xf numFmtId="0" fontId="8" fillId="0" borderId="15" xfId="0" applyFont="1" applyBorder="1" applyAlignment="1">
      <alignment horizontal="left"/>
    </xf>
    <xf numFmtId="0" fontId="19" fillId="5" borderId="5"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6" xfId="0" applyFont="1" applyFill="1" applyBorder="1" applyAlignment="1">
      <alignment horizontal="center" vertical="center"/>
    </xf>
    <xf numFmtId="49" fontId="23" fillId="0" borderId="35" xfId="0" applyNumberFormat="1" applyFont="1" applyBorder="1" applyAlignment="1">
      <alignment horizontal="justify" vertical="center"/>
    </xf>
    <xf numFmtId="49" fontId="23" fillId="0" borderId="36" xfId="0" applyNumberFormat="1" applyFont="1" applyBorder="1" applyAlignment="1">
      <alignment horizontal="justify" vertical="center"/>
    </xf>
    <xf numFmtId="49" fontId="23" fillId="0" borderId="7" xfId="0" applyNumberFormat="1" applyFont="1" applyBorder="1" applyAlignment="1">
      <alignment horizontal="justify" vertical="center"/>
    </xf>
    <xf numFmtId="49" fontId="23" fillId="0" borderId="38" xfId="0" applyNumberFormat="1" applyFont="1" applyBorder="1" applyAlignment="1">
      <alignment horizontal="justify" vertical="center"/>
    </xf>
    <xf numFmtId="49" fontId="22" fillId="0" borderId="40" xfId="0" applyNumberFormat="1" applyFont="1" applyBorder="1" applyAlignment="1">
      <alignment horizontal="center" vertical="justify"/>
    </xf>
    <xf numFmtId="49" fontId="22" fillId="0" borderId="41" xfId="0" applyNumberFormat="1" applyFont="1" applyBorder="1" applyAlignment="1">
      <alignment horizontal="center" vertical="justify"/>
    </xf>
    <xf numFmtId="0" fontId="24" fillId="7" borderId="7"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4" fillId="7" borderId="7" xfId="0" applyFont="1" applyFill="1" applyBorder="1" applyAlignment="1">
      <alignment horizontal="center"/>
    </xf>
    <xf numFmtId="49" fontId="22" fillId="0" borderId="0" xfId="0" applyNumberFormat="1" applyFont="1" applyFill="1" applyBorder="1" applyAlignment="1"/>
    <xf numFmtId="49" fontId="23" fillId="0" borderId="46" xfId="0" applyNumberFormat="1" applyFont="1" applyBorder="1" applyAlignment="1">
      <alignment horizontal="center" vertical="justify"/>
    </xf>
    <xf numFmtId="49" fontId="23" fillId="0" borderId="47" xfId="0" applyNumberFormat="1" applyFont="1" applyBorder="1" applyAlignment="1">
      <alignment horizontal="center" vertical="justify"/>
    </xf>
    <xf numFmtId="49" fontId="23" fillId="0" borderId="49" xfId="0" applyNumberFormat="1" applyFont="1" applyBorder="1" applyAlignment="1">
      <alignment horizontal="center" vertical="justify"/>
    </xf>
    <xf numFmtId="49" fontId="23" fillId="0" borderId="18" xfId="0" applyNumberFormat="1" applyFont="1" applyBorder="1" applyAlignment="1">
      <alignment horizontal="center" vertical="justify"/>
    </xf>
    <xf numFmtId="0" fontId="24" fillId="7" borderId="7" xfId="0" applyFont="1" applyFill="1" applyBorder="1" applyAlignment="1">
      <alignment horizontal="center" vertical="center"/>
    </xf>
    <xf numFmtId="49" fontId="23" fillId="0" borderId="51" xfId="0" applyNumberFormat="1" applyFont="1" applyBorder="1" applyAlignment="1">
      <alignment horizontal="center" vertical="justify"/>
    </xf>
    <xf numFmtId="49" fontId="23" fillId="0" borderId="52" xfId="0" applyNumberFormat="1" applyFont="1" applyBorder="1" applyAlignment="1">
      <alignment horizontal="center" vertical="justify"/>
    </xf>
    <xf numFmtId="0" fontId="22" fillId="7" borderId="42" xfId="0" applyFont="1" applyFill="1" applyBorder="1" applyAlignment="1">
      <alignment horizontal="center" vertical="center"/>
    </xf>
    <xf numFmtId="0" fontId="22" fillId="7" borderId="43" xfId="0" applyFont="1" applyFill="1" applyBorder="1" applyAlignment="1">
      <alignment horizontal="center" vertical="center"/>
    </xf>
    <xf numFmtId="0" fontId="22" fillId="7" borderId="44" xfId="0" applyFont="1" applyFill="1" applyBorder="1" applyAlignment="1">
      <alignment horizontal="center" vertical="center"/>
    </xf>
    <xf numFmtId="49" fontId="23" fillId="0" borderId="54" xfId="0" applyNumberFormat="1" applyFont="1" applyBorder="1" applyAlignment="1">
      <alignment horizontal="left" vertical="justify"/>
    </xf>
    <xf numFmtId="0" fontId="24" fillId="7" borderId="2"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D4C19C"/>
      <color rgb="FFB38E5D"/>
      <color rgb="FF9D244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08"/>
  <sheetViews>
    <sheetView tabSelected="1" view="pageBreakPreview" zoomScaleNormal="70" zoomScaleSheetLayoutView="100" workbookViewId="0">
      <selection activeCell="E25" sqref="E25:E26"/>
    </sheetView>
  </sheetViews>
  <sheetFormatPr baseColWidth="10" defaultColWidth="11" defaultRowHeight="14.25"/>
  <cols>
    <col min="1" max="1" width="57.125" style="3" customWidth="1"/>
    <col min="2" max="2" width="8.5" style="2" customWidth="1"/>
    <col min="3" max="3" width="7.5" style="2" customWidth="1"/>
    <col min="4" max="4" width="10.375" style="2" customWidth="1"/>
    <col min="5" max="5" width="7.625" style="2" customWidth="1"/>
    <col min="6" max="6" width="8.5" style="2" customWidth="1"/>
    <col min="7" max="7" width="7" style="2" customWidth="1"/>
    <col min="8" max="8" width="8.625" style="2" customWidth="1"/>
    <col min="9" max="9" width="10.125" style="2" bestFit="1" customWidth="1"/>
    <col min="10" max="10" width="6.625" style="2" bestFit="1" customWidth="1"/>
    <col min="11" max="11" width="8.875" style="2" bestFit="1" customWidth="1"/>
    <col min="12" max="12" width="7.625" style="2" customWidth="1"/>
    <col min="13" max="13" width="7.25" style="2" bestFit="1" customWidth="1"/>
    <col min="14" max="14" width="8.25" style="2" customWidth="1"/>
    <col min="15" max="15" width="7.25" style="2" bestFit="1" customWidth="1"/>
    <col min="16" max="16" width="8.125" style="2" bestFit="1" customWidth="1"/>
    <col min="17" max="17" width="8.875" style="2" bestFit="1" customWidth="1"/>
    <col min="18" max="18" width="9.75" style="2" bestFit="1" customWidth="1"/>
    <col min="19" max="19" width="8.25" style="2" bestFit="1" customWidth="1"/>
    <col min="20" max="20" width="9.625" style="2" customWidth="1"/>
    <col min="21" max="21" width="7.5" style="2" bestFit="1" customWidth="1"/>
    <col min="22" max="22" width="9" style="2" customWidth="1"/>
    <col min="23" max="23" width="6.125" style="2" customWidth="1"/>
    <col min="24" max="24" width="7.5" style="2" customWidth="1"/>
    <col min="25" max="25" width="8.75" style="2" bestFit="1" customWidth="1"/>
    <col min="26" max="28" width="8.5" style="2" customWidth="1"/>
    <col min="29" max="16384" width="11" style="2"/>
  </cols>
  <sheetData>
    <row r="1" spans="1:19">
      <c r="A1" s="1"/>
    </row>
    <row r="2" spans="1:19" ht="15.75">
      <c r="A2" s="206" t="s">
        <v>173</v>
      </c>
      <c r="B2" s="206"/>
      <c r="C2" s="206"/>
      <c r="D2" s="206"/>
      <c r="E2" s="206"/>
      <c r="F2" s="206"/>
      <c r="G2" s="206"/>
      <c r="H2" s="206"/>
      <c r="I2" s="206"/>
      <c r="J2" s="206"/>
      <c r="K2" s="206"/>
      <c r="L2" s="206"/>
      <c r="M2" s="206"/>
      <c r="N2" s="206"/>
      <c r="O2" s="206"/>
      <c r="P2" s="206"/>
      <c r="Q2" s="206"/>
      <c r="R2" s="206"/>
      <c r="S2" s="206"/>
    </row>
    <row r="3" spans="1:19">
      <c r="B3" s="4"/>
      <c r="C3" s="4"/>
      <c r="D3" s="4"/>
      <c r="E3" s="4"/>
      <c r="F3" s="4"/>
      <c r="G3" s="4"/>
      <c r="H3" s="4"/>
      <c r="I3" s="4"/>
      <c r="J3" s="4"/>
      <c r="K3" s="4"/>
      <c r="L3" s="4"/>
      <c r="M3" s="4"/>
      <c r="N3" s="4"/>
      <c r="O3" s="4"/>
      <c r="P3" s="4"/>
    </row>
    <row r="4" spans="1:19" ht="15" thickBot="1">
      <c r="D4" s="286" t="s">
        <v>0</v>
      </c>
      <c r="E4" s="286"/>
      <c r="F4" s="286"/>
      <c r="G4" s="286"/>
      <c r="H4" s="286"/>
      <c r="I4" s="287"/>
      <c r="J4" s="287"/>
      <c r="K4" s="287"/>
      <c r="L4" s="287"/>
      <c r="M4" s="287"/>
      <c r="N4" s="287"/>
      <c r="O4" s="287"/>
      <c r="P4" s="287"/>
      <c r="Q4" s="287"/>
      <c r="R4" s="287"/>
      <c r="S4" s="287"/>
    </row>
    <row r="5" spans="1:19" s="167" customFormat="1" ht="17.25" thickTop="1">
      <c r="A5" s="196" t="s">
        <v>213</v>
      </c>
      <c r="B5" s="311"/>
      <c r="C5" s="311"/>
      <c r="D5" s="311"/>
      <c r="E5" s="311"/>
      <c r="F5" s="311"/>
      <c r="G5" s="311"/>
      <c r="H5" s="311"/>
      <c r="I5" s="311"/>
      <c r="J5" s="311"/>
      <c r="K5" s="311"/>
      <c r="L5" s="311"/>
      <c r="M5" s="311"/>
      <c r="N5" s="311"/>
      <c r="O5" s="311"/>
      <c r="P5" s="311"/>
      <c r="Q5" s="312"/>
    </row>
    <row r="6" spans="1:19" s="167" customFormat="1" ht="16.5">
      <c r="A6" s="197" t="s">
        <v>186</v>
      </c>
      <c r="B6" s="313"/>
      <c r="C6" s="313"/>
      <c r="D6" s="313"/>
      <c r="E6" s="313"/>
      <c r="F6" s="313"/>
      <c r="G6" s="313"/>
      <c r="H6" s="313"/>
      <c r="I6" s="313"/>
      <c r="J6" s="313"/>
      <c r="K6" s="313"/>
      <c r="L6" s="313"/>
      <c r="M6" s="313"/>
      <c r="N6" s="313"/>
      <c r="O6" s="313"/>
      <c r="P6" s="313"/>
      <c r="Q6" s="314"/>
    </row>
    <row r="7" spans="1:19" s="167" customFormat="1" ht="17.25" thickBot="1">
      <c r="A7" s="198" t="s">
        <v>187</v>
      </c>
      <c r="B7" s="315"/>
      <c r="C7" s="315"/>
      <c r="D7" s="315"/>
      <c r="E7" s="315"/>
      <c r="F7" s="315"/>
      <c r="G7" s="315"/>
      <c r="H7" s="315"/>
      <c r="I7" s="315"/>
      <c r="J7" s="315"/>
      <c r="K7" s="315"/>
      <c r="L7" s="315"/>
      <c r="M7" s="315"/>
      <c r="N7" s="315"/>
      <c r="O7" s="315"/>
      <c r="P7" s="315"/>
      <c r="Q7" s="316"/>
    </row>
    <row r="8" spans="1:19" s="167" customFormat="1" ht="17.25" thickTop="1">
      <c r="A8" s="168"/>
      <c r="B8" s="169"/>
      <c r="C8" s="169"/>
      <c r="D8" s="169"/>
      <c r="E8" s="169"/>
      <c r="F8" s="169"/>
      <c r="G8" s="169"/>
      <c r="H8" s="169"/>
      <c r="I8" s="169"/>
      <c r="J8" s="169"/>
      <c r="K8" s="169"/>
      <c r="L8" s="169"/>
      <c r="M8" s="169"/>
      <c r="N8" s="169"/>
      <c r="O8" s="169"/>
      <c r="P8" s="169"/>
      <c r="Q8" s="169"/>
    </row>
    <row r="9" spans="1:19" s="167" customFormat="1" ht="16.5">
      <c r="A9" s="170" t="s">
        <v>188</v>
      </c>
      <c r="B9" s="171"/>
      <c r="C9" s="172"/>
      <c r="D9" s="172"/>
      <c r="E9" s="172"/>
      <c r="F9" s="172"/>
      <c r="G9" s="172"/>
      <c r="H9" s="172"/>
      <c r="I9" s="172"/>
      <c r="J9" s="172"/>
      <c r="K9" s="172"/>
      <c r="L9" s="172"/>
      <c r="M9" s="172"/>
      <c r="N9" s="172"/>
      <c r="O9" s="172"/>
      <c r="P9" s="172"/>
      <c r="Q9" s="172"/>
    </row>
    <row r="10" spans="1:19" s="167" customFormat="1" ht="33">
      <c r="A10" s="170" t="s">
        <v>189</v>
      </c>
      <c r="B10" s="171"/>
      <c r="C10" s="172"/>
      <c r="D10" s="172"/>
      <c r="E10" s="172"/>
      <c r="F10" s="172"/>
      <c r="G10" s="172"/>
      <c r="H10" s="172"/>
      <c r="I10" s="172"/>
      <c r="J10" s="172"/>
      <c r="K10" s="172"/>
      <c r="L10" s="172"/>
      <c r="M10" s="172"/>
      <c r="N10" s="172"/>
      <c r="O10" s="172"/>
      <c r="P10" s="172"/>
      <c r="Q10" s="172"/>
    </row>
    <row r="11" spans="1:19" s="167" customFormat="1" ht="17.25" thickBot="1">
      <c r="A11" s="173"/>
      <c r="B11" s="172"/>
      <c r="C11" s="172"/>
      <c r="D11" s="172"/>
      <c r="E11" s="172"/>
      <c r="F11" s="172"/>
      <c r="G11" s="172"/>
      <c r="H11" s="172"/>
      <c r="I11" s="172"/>
      <c r="J11" s="172"/>
      <c r="K11" s="172"/>
      <c r="L11" s="172"/>
      <c r="M11" s="172"/>
      <c r="N11" s="172"/>
      <c r="O11" s="172"/>
      <c r="P11" s="172"/>
      <c r="Q11" s="172"/>
    </row>
    <row r="12" spans="1:19" s="167" customFormat="1" ht="52.5" customHeight="1" thickBot="1">
      <c r="A12" s="328" t="s">
        <v>190</v>
      </c>
      <c r="B12" s="329"/>
      <c r="C12" s="329"/>
      <c r="D12" s="329"/>
      <c r="E12" s="329"/>
      <c r="F12" s="329"/>
      <c r="G12" s="329"/>
      <c r="H12" s="329"/>
      <c r="I12" s="329"/>
      <c r="J12" s="329"/>
      <c r="K12" s="329"/>
      <c r="L12" s="329"/>
      <c r="M12" s="329"/>
      <c r="N12" s="329"/>
      <c r="O12" s="329"/>
      <c r="P12" s="330"/>
      <c r="Q12" s="195" t="s">
        <v>191</v>
      </c>
      <c r="R12" s="195" t="s">
        <v>192</v>
      </c>
      <c r="S12" s="195" t="s">
        <v>193</v>
      </c>
    </row>
    <row r="13" spans="1:19" s="167" customFormat="1" ht="16.5">
      <c r="A13" s="321"/>
      <c r="B13" s="322"/>
      <c r="C13" s="322"/>
      <c r="D13" s="322"/>
      <c r="E13" s="322"/>
      <c r="F13" s="322"/>
      <c r="G13" s="322"/>
      <c r="H13" s="322"/>
      <c r="I13" s="322"/>
      <c r="J13" s="322"/>
      <c r="K13" s="322"/>
      <c r="L13" s="322"/>
      <c r="M13" s="322"/>
      <c r="N13" s="322"/>
      <c r="O13" s="322"/>
      <c r="P13" s="322"/>
      <c r="Q13" s="174"/>
      <c r="R13" s="174"/>
      <c r="S13" s="175"/>
    </row>
    <row r="14" spans="1:19" s="167" customFormat="1" ht="16.5">
      <c r="A14" s="323"/>
      <c r="B14" s="324"/>
      <c r="C14" s="324"/>
      <c r="D14" s="324"/>
      <c r="E14" s="324"/>
      <c r="F14" s="324"/>
      <c r="G14" s="324"/>
      <c r="H14" s="324"/>
      <c r="I14" s="324"/>
      <c r="J14" s="324"/>
      <c r="K14" s="324"/>
      <c r="L14" s="324"/>
      <c r="M14" s="324"/>
      <c r="N14" s="324"/>
      <c r="O14" s="324"/>
      <c r="P14" s="324"/>
      <c r="Q14" s="176"/>
      <c r="R14" s="176"/>
      <c r="S14" s="177"/>
    </row>
    <row r="15" spans="1:19" s="167" customFormat="1" ht="16.5">
      <c r="A15" s="323"/>
      <c r="B15" s="324"/>
      <c r="C15" s="324"/>
      <c r="D15" s="324"/>
      <c r="E15" s="324"/>
      <c r="F15" s="324"/>
      <c r="G15" s="324"/>
      <c r="H15" s="324"/>
      <c r="I15" s="324"/>
      <c r="J15" s="324"/>
      <c r="K15" s="324"/>
      <c r="L15" s="324"/>
      <c r="M15" s="324"/>
      <c r="N15" s="324"/>
      <c r="O15" s="324"/>
      <c r="P15" s="324"/>
      <c r="Q15" s="176"/>
      <c r="R15" s="176"/>
      <c r="S15" s="177"/>
    </row>
    <row r="16" spans="1:19" s="167" customFormat="1" ht="16.5">
      <c r="A16" s="323"/>
      <c r="B16" s="324"/>
      <c r="C16" s="324"/>
      <c r="D16" s="324"/>
      <c r="E16" s="324"/>
      <c r="F16" s="324"/>
      <c r="G16" s="324"/>
      <c r="H16" s="324"/>
      <c r="I16" s="324"/>
      <c r="J16" s="324"/>
      <c r="K16" s="324"/>
      <c r="L16" s="324"/>
      <c r="M16" s="324"/>
      <c r="N16" s="324"/>
      <c r="O16" s="324"/>
      <c r="P16" s="324"/>
      <c r="Q16" s="176"/>
      <c r="R16" s="176"/>
      <c r="S16" s="177"/>
    </row>
    <row r="17" spans="1:23" s="167" customFormat="1" ht="16.5">
      <c r="A17" s="323"/>
      <c r="B17" s="324"/>
      <c r="C17" s="324"/>
      <c r="D17" s="324"/>
      <c r="E17" s="324"/>
      <c r="F17" s="324"/>
      <c r="G17" s="324"/>
      <c r="H17" s="324"/>
      <c r="I17" s="324"/>
      <c r="J17" s="324"/>
      <c r="K17" s="324"/>
      <c r="L17" s="324"/>
      <c r="M17" s="324"/>
      <c r="N17" s="324"/>
      <c r="O17" s="324"/>
      <c r="P17" s="324"/>
      <c r="Q17" s="176"/>
      <c r="R17" s="176"/>
      <c r="S17" s="177"/>
    </row>
    <row r="18" spans="1:23" s="167" customFormat="1" ht="16.5">
      <c r="A18" s="323"/>
      <c r="B18" s="324"/>
      <c r="C18" s="324"/>
      <c r="D18" s="324"/>
      <c r="E18" s="324"/>
      <c r="F18" s="324"/>
      <c r="G18" s="324"/>
      <c r="H18" s="324"/>
      <c r="I18" s="324"/>
      <c r="J18" s="324"/>
      <c r="K18" s="324"/>
      <c r="L18" s="324"/>
      <c r="M18" s="324"/>
      <c r="N18" s="324"/>
      <c r="O18" s="324"/>
      <c r="P18" s="324"/>
      <c r="Q18" s="176"/>
      <c r="R18" s="176"/>
      <c r="S18" s="177"/>
    </row>
    <row r="19" spans="1:23" s="167" customFormat="1" ht="16.5">
      <c r="A19" s="323"/>
      <c r="B19" s="324"/>
      <c r="C19" s="324"/>
      <c r="D19" s="324"/>
      <c r="E19" s="324"/>
      <c r="F19" s="324"/>
      <c r="G19" s="324"/>
      <c r="H19" s="324"/>
      <c r="I19" s="324"/>
      <c r="J19" s="324"/>
      <c r="K19" s="324"/>
      <c r="L19" s="324"/>
      <c r="M19" s="324"/>
      <c r="N19" s="324"/>
      <c r="O19" s="324"/>
      <c r="P19" s="324"/>
      <c r="Q19" s="176"/>
      <c r="R19" s="176"/>
      <c r="S19" s="177"/>
    </row>
    <row r="20" spans="1:23" s="167" customFormat="1" ht="16.5">
      <c r="A20" s="323"/>
      <c r="B20" s="324"/>
      <c r="C20" s="324"/>
      <c r="D20" s="324"/>
      <c r="E20" s="324"/>
      <c r="F20" s="324"/>
      <c r="G20" s="324"/>
      <c r="H20" s="324"/>
      <c r="I20" s="324"/>
      <c r="J20" s="324"/>
      <c r="K20" s="324"/>
      <c r="L20" s="324"/>
      <c r="M20" s="324"/>
      <c r="N20" s="324"/>
      <c r="O20" s="324"/>
      <c r="P20" s="324"/>
      <c r="Q20" s="176"/>
      <c r="R20" s="176"/>
      <c r="S20" s="177"/>
    </row>
    <row r="21" spans="1:23" s="167" customFormat="1" ht="17.25" thickBot="1">
      <c r="A21" s="326"/>
      <c r="B21" s="327"/>
      <c r="C21" s="327"/>
      <c r="D21" s="327"/>
      <c r="E21" s="327"/>
      <c r="F21" s="327"/>
      <c r="G21" s="327"/>
      <c r="H21" s="327"/>
      <c r="I21" s="327"/>
      <c r="J21" s="327"/>
      <c r="K21" s="327"/>
      <c r="L21" s="327"/>
      <c r="M21" s="327"/>
      <c r="N21" s="327"/>
      <c r="O21" s="327"/>
      <c r="P21" s="327"/>
      <c r="Q21" s="178"/>
      <c r="R21" s="178"/>
      <c r="S21" s="179"/>
    </row>
    <row r="22" spans="1:23" s="167" customFormat="1" ht="16.5">
      <c r="A22" s="331" t="s">
        <v>194</v>
      </c>
      <c r="B22" s="331"/>
      <c r="C22" s="331"/>
      <c r="D22" s="331"/>
      <c r="E22" s="331"/>
      <c r="F22" s="331"/>
      <c r="G22" s="331"/>
      <c r="H22" s="331"/>
      <c r="I22" s="331"/>
      <c r="J22" s="331"/>
      <c r="K22" s="331"/>
      <c r="L22" s="331"/>
      <c r="M22" s="331"/>
      <c r="N22" s="331"/>
      <c r="O22" s="331"/>
      <c r="P22" s="331"/>
      <c r="Q22" s="331"/>
      <c r="R22" s="331"/>
      <c r="S22" s="331"/>
    </row>
    <row r="23" spans="1:23" s="167" customFormat="1" ht="16.5"/>
    <row r="24" spans="1:23" s="167" customFormat="1" ht="13.9" customHeight="1">
      <c r="A24" s="318" t="s">
        <v>195</v>
      </c>
      <c r="B24" s="317" t="s">
        <v>196</v>
      </c>
      <c r="C24" s="317" t="s">
        <v>197</v>
      </c>
      <c r="D24" s="317" t="s">
        <v>198</v>
      </c>
      <c r="E24" s="319" t="s">
        <v>199</v>
      </c>
      <c r="F24" s="319"/>
      <c r="G24" s="319"/>
      <c r="H24" s="319"/>
      <c r="I24" s="319"/>
      <c r="J24" s="332" t="s">
        <v>142</v>
      </c>
      <c r="K24" s="333"/>
      <c r="L24" s="325" t="s">
        <v>200</v>
      </c>
      <c r="M24" s="325"/>
      <c r="N24" s="325"/>
      <c r="O24" s="317" t="s">
        <v>201</v>
      </c>
      <c r="P24" s="317" t="s">
        <v>214</v>
      </c>
      <c r="Q24" s="319" t="s">
        <v>202</v>
      </c>
      <c r="R24" s="319"/>
      <c r="S24" s="319"/>
      <c r="T24" s="319"/>
      <c r="U24" s="317" t="s">
        <v>203</v>
      </c>
      <c r="V24" s="317" t="s">
        <v>204</v>
      </c>
      <c r="W24" s="317" t="s">
        <v>193</v>
      </c>
    </row>
    <row r="25" spans="1:23" s="167" customFormat="1" ht="16.5">
      <c r="A25" s="318"/>
      <c r="B25" s="317"/>
      <c r="C25" s="317"/>
      <c r="D25" s="317"/>
      <c r="E25" s="317" t="s">
        <v>15</v>
      </c>
      <c r="F25" s="317" t="s">
        <v>16</v>
      </c>
      <c r="G25" s="317" t="s">
        <v>35</v>
      </c>
      <c r="H25" s="317" t="s">
        <v>36</v>
      </c>
      <c r="I25" s="317" t="s">
        <v>37</v>
      </c>
      <c r="J25" s="334" t="s">
        <v>28</v>
      </c>
      <c r="K25" s="334" t="s">
        <v>27</v>
      </c>
      <c r="L25" s="325"/>
      <c r="M25" s="325"/>
      <c r="N25" s="325"/>
      <c r="O25" s="317"/>
      <c r="P25" s="317"/>
      <c r="Q25" s="319" t="s">
        <v>205</v>
      </c>
      <c r="R25" s="319"/>
      <c r="S25" s="319" t="s">
        <v>206</v>
      </c>
      <c r="T25" s="319"/>
      <c r="U25" s="317"/>
      <c r="V25" s="317"/>
      <c r="W25" s="317"/>
    </row>
    <row r="26" spans="1:23" s="167" customFormat="1" ht="39.75" customHeight="1">
      <c r="A26" s="318"/>
      <c r="B26" s="317"/>
      <c r="C26" s="317"/>
      <c r="D26" s="317"/>
      <c r="E26" s="317" t="s">
        <v>15</v>
      </c>
      <c r="F26" s="317" t="s">
        <v>16</v>
      </c>
      <c r="G26" s="317" t="s">
        <v>35</v>
      </c>
      <c r="H26" s="317" t="s">
        <v>207</v>
      </c>
      <c r="I26" s="317" t="s">
        <v>37</v>
      </c>
      <c r="J26" s="335"/>
      <c r="K26" s="335"/>
      <c r="L26" s="199" t="s">
        <v>208</v>
      </c>
      <c r="M26" s="199" t="s">
        <v>209</v>
      </c>
      <c r="N26" s="199" t="s">
        <v>210</v>
      </c>
      <c r="O26" s="317"/>
      <c r="P26" s="317"/>
      <c r="Q26" s="199" t="s">
        <v>153</v>
      </c>
      <c r="R26" s="199" t="s">
        <v>211</v>
      </c>
      <c r="S26" s="199" t="s">
        <v>154</v>
      </c>
      <c r="T26" s="199" t="s">
        <v>155</v>
      </c>
      <c r="U26" s="317"/>
      <c r="V26" s="317"/>
      <c r="W26" s="317"/>
    </row>
    <row r="27" spans="1:23" s="167" customFormat="1" ht="16.5">
      <c r="A27" s="180"/>
      <c r="B27" s="181"/>
      <c r="C27" s="182"/>
      <c r="D27" s="182"/>
      <c r="E27" s="182"/>
      <c r="F27" s="183"/>
      <c r="G27" s="183"/>
      <c r="H27" s="183"/>
      <c r="I27" s="183"/>
      <c r="J27" s="183"/>
      <c r="K27" s="183"/>
      <c r="L27" s="183"/>
      <c r="M27" s="183"/>
      <c r="N27" s="183"/>
      <c r="O27" s="183"/>
      <c r="P27" s="183"/>
      <c r="Q27" s="182"/>
      <c r="R27" s="182"/>
      <c r="S27" s="182"/>
      <c r="T27" s="182"/>
      <c r="U27" s="182"/>
      <c r="V27" s="182"/>
      <c r="W27" s="184"/>
    </row>
    <row r="28" spans="1:23" s="167" customFormat="1" ht="16.5">
      <c r="A28" s="185"/>
      <c r="B28" s="186"/>
      <c r="C28" s="176"/>
      <c r="D28" s="176"/>
      <c r="E28" s="176"/>
      <c r="F28" s="187"/>
      <c r="G28" s="187"/>
      <c r="H28" s="187"/>
      <c r="I28" s="187"/>
      <c r="J28" s="187"/>
      <c r="K28" s="187"/>
      <c r="L28" s="187"/>
      <c r="M28" s="187"/>
      <c r="N28" s="187"/>
      <c r="O28" s="187"/>
      <c r="P28" s="187"/>
      <c r="Q28" s="176"/>
      <c r="R28" s="176"/>
      <c r="S28" s="176"/>
      <c r="T28" s="176"/>
      <c r="U28" s="176"/>
      <c r="V28" s="176"/>
      <c r="W28" s="188"/>
    </row>
    <row r="29" spans="1:23" s="167" customFormat="1" ht="16.5">
      <c r="A29" s="185"/>
      <c r="B29" s="186"/>
      <c r="C29" s="176"/>
      <c r="D29" s="176"/>
      <c r="E29" s="176"/>
      <c r="F29" s="187"/>
      <c r="G29" s="187"/>
      <c r="H29" s="187"/>
      <c r="I29" s="187"/>
      <c r="J29" s="187"/>
      <c r="K29" s="187"/>
      <c r="L29" s="187"/>
      <c r="M29" s="187"/>
      <c r="N29" s="187"/>
      <c r="O29" s="187"/>
      <c r="P29" s="187"/>
      <c r="Q29" s="176"/>
      <c r="R29" s="176"/>
      <c r="S29" s="176"/>
      <c r="T29" s="176"/>
      <c r="U29" s="176"/>
      <c r="V29" s="176"/>
      <c r="W29" s="188"/>
    </row>
    <row r="30" spans="1:23" s="167" customFormat="1" ht="16.5">
      <c r="A30" s="185"/>
      <c r="B30" s="186"/>
      <c r="C30" s="176"/>
      <c r="D30" s="176"/>
      <c r="E30" s="176"/>
      <c r="F30" s="187"/>
      <c r="G30" s="187"/>
      <c r="H30" s="187"/>
      <c r="I30" s="187"/>
      <c r="J30" s="187"/>
      <c r="K30" s="187"/>
      <c r="L30" s="187"/>
      <c r="M30" s="187"/>
      <c r="N30" s="187"/>
      <c r="O30" s="187"/>
      <c r="P30" s="187"/>
      <c r="Q30" s="176"/>
      <c r="R30" s="176"/>
      <c r="S30" s="176"/>
      <c r="T30" s="176"/>
      <c r="U30" s="176"/>
      <c r="V30" s="176"/>
      <c r="W30" s="188"/>
    </row>
    <row r="31" spans="1:23" s="167" customFormat="1" ht="16.5">
      <c r="A31" s="185"/>
      <c r="B31" s="186"/>
      <c r="C31" s="176"/>
      <c r="D31" s="176"/>
      <c r="E31" s="176"/>
      <c r="F31" s="187"/>
      <c r="G31" s="187"/>
      <c r="H31" s="187"/>
      <c r="I31" s="187"/>
      <c r="J31" s="187"/>
      <c r="K31" s="187"/>
      <c r="L31" s="187"/>
      <c r="M31" s="187"/>
      <c r="N31" s="187"/>
      <c r="O31" s="187"/>
      <c r="P31" s="187"/>
      <c r="Q31" s="176"/>
      <c r="R31" s="176"/>
      <c r="S31" s="176"/>
      <c r="T31" s="176"/>
      <c r="U31" s="176"/>
      <c r="V31" s="176"/>
      <c r="W31" s="188"/>
    </row>
    <row r="32" spans="1:23" s="167" customFormat="1" ht="16.5">
      <c r="A32" s="185"/>
      <c r="B32" s="186"/>
      <c r="C32" s="176"/>
      <c r="D32" s="176"/>
      <c r="E32" s="176"/>
      <c r="F32" s="187"/>
      <c r="G32" s="187"/>
      <c r="H32" s="187"/>
      <c r="I32" s="187"/>
      <c r="J32" s="187"/>
      <c r="K32" s="187"/>
      <c r="L32" s="187"/>
      <c r="M32" s="187"/>
      <c r="N32" s="187"/>
      <c r="O32" s="187"/>
      <c r="P32" s="187"/>
      <c r="Q32" s="176"/>
      <c r="R32" s="176"/>
      <c r="S32" s="176"/>
      <c r="T32" s="176"/>
      <c r="U32" s="176"/>
      <c r="V32" s="176"/>
      <c r="W32" s="188"/>
    </row>
    <row r="33" spans="1:31" s="167" customFormat="1" ht="16.5">
      <c r="A33" s="185"/>
      <c r="B33" s="186"/>
      <c r="C33" s="176"/>
      <c r="D33" s="176"/>
      <c r="E33" s="176"/>
      <c r="F33" s="187"/>
      <c r="G33" s="187"/>
      <c r="H33" s="187"/>
      <c r="I33" s="187"/>
      <c r="J33" s="187"/>
      <c r="K33" s="187"/>
      <c r="L33" s="187"/>
      <c r="M33" s="187"/>
      <c r="N33" s="187"/>
      <c r="O33" s="187"/>
      <c r="P33" s="187"/>
      <c r="Q33" s="176"/>
      <c r="R33" s="176"/>
      <c r="S33" s="176"/>
      <c r="T33" s="176"/>
      <c r="U33" s="176"/>
      <c r="V33" s="176"/>
      <c r="W33" s="188"/>
    </row>
    <row r="34" spans="1:31" s="167" customFormat="1" ht="16.5">
      <c r="A34" s="185"/>
      <c r="B34" s="186"/>
      <c r="C34" s="176"/>
      <c r="D34" s="176"/>
      <c r="E34" s="176"/>
      <c r="F34" s="187"/>
      <c r="G34" s="187"/>
      <c r="H34" s="187"/>
      <c r="I34" s="187"/>
      <c r="J34" s="187"/>
      <c r="K34" s="187"/>
      <c r="L34" s="187"/>
      <c r="M34" s="187"/>
      <c r="N34" s="187"/>
      <c r="O34" s="187"/>
      <c r="P34" s="187"/>
      <c r="Q34" s="176"/>
      <c r="R34" s="176"/>
      <c r="S34" s="176"/>
      <c r="T34" s="176"/>
      <c r="U34" s="176"/>
      <c r="V34" s="176"/>
      <c r="W34" s="188"/>
    </row>
    <row r="35" spans="1:31" s="167" customFormat="1" ht="16.5">
      <c r="A35" s="189"/>
      <c r="B35" s="190"/>
      <c r="C35" s="191"/>
      <c r="D35" s="191"/>
      <c r="E35" s="191"/>
      <c r="F35" s="192"/>
      <c r="G35" s="192"/>
      <c r="H35" s="192"/>
      <c r="I35" s="192"/>
      <c r="J35" s="192"/>
      <c r="K35" s="192"/>
      <c r="L35" s="192"/>
      <c r="M35" s="192"/>
      <c r="N35" s="192"/>
      <c r="O35" s="192"/>
      <c r="P35" s="192"/>
      <c r="Q35" s="191"/>
      <c r="R35" s="191"/>
      <c r="S35" s="191"/>
      <c r="T35" s="191"/>
      <c r="U35" s="191"/>
      <c r="V35" s="191"/>
      <c r="W35" s="193"/>
    </row>
    <row r="36" spans="1:31" s="167" customFormat="1" ht="16.5">
      <c r="A36" s="320" t="s">
        <v>212</v>
      </c>
      <c r="B36" s="320"/>
      <c r="C36" s="320"/>
      <c r="D36" s="320"/>
      <c r="E36" s="320"/>
      <c r="F36" s="320"/>
      <c r="G36" s="320"/>
      <c r="H36" s="320"/>
      <c r="I36" s="320"/>
      <c r="J36" s="320"/>
      <c r="K36" s="320"/>
      <c r="L36" s="320"/>
      <c r="M36" s="320"/>
      <c r="N36" s="320"/>
    </row>
    <row r="37" spans="1:31" s="167" customFormat="1" ht="16.5">
      <c r="A37" s="194"/>
      <c r="B37" s="194"/>
      <c r="C37" s="194"/>
      <c r="D37" s="194"/>
      <c r="E37" s="194"/>
      <c r="F37" s="194"/>
      <c r="G37" s="194"/>
      <c r="H37" s="194"/>
      <c r="I37" s="194"/>
      <c r="J37" s="194"/>
      <c r="K37" s="194"/>
      <c r="L37" s="194"/>
      <c r="M37" s="194"/>
      <c r="N37" s="194"/>
    </row>
    <row r="39" spans="1:31" ht="15">
      <c r="A39" s="200" t="s">
        <v>1</v>
      </c>
      <c r="B39" s="201"/>
      <c r="C39" s="201"/>
      <c r="D39" s="201"/>
      <c r="E39" s="201"/>
      <c r="F39" s="201"/>
      <c r="G39" s="201"/>
      <c r="H39" s="201"/>
      <c r="I39" s="201"/>
      <c r="J39" s="201"/>
      <c r="K39" s="201"/>
      <c r="L39" s="201"/>
      <c r="M39" s="201"/>
      <c r="N39" s="201"/>
      <c r="O39" s="201"/>
      <c r="P39" s="201"/>
      <c r="Q39" s="201"/>
      <c r="R39" s="201"/>
      <c r="S39" s="202"/>
    </row>
    <row r="40" spans="1:31">
      <c r="A40" s="289" t="s">
        <v>166</v>
      </c>
      <c r="B40" s="292" t="s">
        <v>2</v>
      </c>
      <c r="C40" s="293"/>
      <c r="D40" s="293"/>
      <c r="E40" s="293"/>
      <c r="F40" s="293"/>
      <c r="G40" s="294"/>
      <c r="H40" s="295" t="s">
        <v>3</v>
      </c>
      <c r="I40" s="296"/>
      <c r="J40" s="296"/>
      <c r="K40" s="296"/>
      <c r="L40" s="296"/>
      <c r="M40" s="297"/>
      <c r="N40" s="295" t="s">
        <v>4</v>
      </c>
      <c r="O40" s="296"/>
      <c r="P40" s="296"/>
      <c r="Q40" s="296"/>
      <c r="R40" s="296"/>
      <c r="S40" s="297"/>
    </row>
    <row r="41" spans="1:31">
      <c r="A41" s="289"/>
      <c r="B41" s="250">
        <v>2018</v>
      </c>
      <c r="C41" s="250">
        <v>2019</v>
      </c>
      <c r="D41" s="250"/>
      <c r="E41" s="250">
        <v>2020</v>
      </c>
      <c r="F41" s="250">
        <v>2021</v>
      </c>
      <c r="G41" s="250">
        <v>2022</v>
      </c>
      <c r="H41" s="250">
        <v>2018</v>
      </c>
      <c r="I41" s="250">
        <v>2019</v>
      </c>
      <c r="J41" s="250"/>
      <c r="K41" s="250">
        <v>2020</v>
      </c>
      <c r="L41" s="250">
        <v>2021</v>
      </c>
      <c r="M41" s="250">
        <v>2022</v>
      </c>
      <c r="N41" s="250">
        <v>2018</v>
      </c>
      <c r="O41" s="250">
        <v>2019</v>
      </c>
      <c r="P41" s="250"/>
      <c r="Q41" s="250">
        <v>2020</v>
      </c>
      <c r="R41" s="250">
        <v>2021</v>
      </c>
      <c r="S41" s="250">
        <v>2022</v>
      </c>
    </row>
    <row r="42" spans="1:31">
      <c r="A42" s="5" t="s">
        <v>167</v>
      </c>
      <c r="B42" s="250"/>
      <c r="C42" s="153" t="s">
        <v>165</v>
      </c>
      <c r="D42" s="153" t="s">
        <v>5</v>
      </c>
      <c r="E42" s="250"/>
      <c r="F42" s="250"/>
      <c r="G42" s="250"/>
      <c r="H42" s="250"/>
      <c r="I42" s="153" t="s">
        <v>165</v>
      </c>
      <c r="J42" s="153" t="s">
        <v>5</v>
      </c>
      <c r="K42" s="250"/>
      <c r="L42" s="250"/>
      <c r="M42" s="250"/>
      <c r="N42" s="250"/>
      <c r="O42" s="153" t="s">
        <v>165</v>
      </c>
      <c r="P42" s="153" t="s">
        <v>5</v>
      </c>
      <c r="Q42" s="250"/>
      <c r="R42" s="250"/>
      <c r="S42" s="250"/>
    </row>
    <row r="43" spans="1:31" ht="15">
      <c r="A43" s="6" t="s">
        <v>168</v>
      </c>
      <c r="B43" s="7"/>
      <c r="C43" s="7"/>
      <c r="D43" s="7"/>
      <c r="E43" s="7"/>
      <c r="F43" s="7"/>
      <c r="G43" s="7"/>
      <c r="H43" s="7"/>
      <c r="I43" s="7"/>
      <c r="J43" s="7"/>
      <c r="K43" s="7"/>
      <c r="L43" s="7"/>
      <c r="M43" s="7"/>
      <c r="N43" s="7"/>
      <c r="O43" s="7"/>
      <c r="P43" s="7"/>
      <c r="Q43" s="7"/>
      <c r="R43" s="7"/>
      <c r="S43" s="8"/>
    </row>
    <row r="44" spans="1:31">
      <c r="A44" s="9" t="s">
        <v>169</v>
      </c>
      <c r="B44" s="10"/>
      <c r="C44" s="10"/>
      <c r="D44" s="10"/>
      <c r="E44" s="10"/>
      <c r="F44" s="10"/>
      <c r="G44" s="10"/>
      <c r="H44" s="10"/>
      <c r="I44" s="10"/>
      <c r="J44" s="10"/>
      <c r="K44" s="10"/>
      <c r="L44" s="10"/>
      <c r="M44" s="10"/>
      <c r="N44" s="10"/>
      <c r="O44" s="10"/>
      <c r="P44" s="10"/>
      <c r="Q44" s="10"/>
      <c r="R44" s="10"/>
      <c r="S44" s="11"/>
    </row>
    <row r="45" spans="1:31">
      <c r="A45" s="12"/>
      <c r="B45" s="13"/>
      <c r="C45" s="13"/>
      <c r="D45" s="13"/>
      <c r="E45" s="13"/>
      <c r="F45" s="13"/>
      <c r="G45" s="13"/>
      <c r="H45" s="13"/>
      <c r="I45" s="13"/>
      <c r="J45" s="13"/>
      <c r="K45" s="13"/>
      <c r="L45" s="13"/>
      <c r="M45" s="13"/>
      <c r="N45" s="13"/>
      <c r="O45" s="14"/>
      <c r="P45" s="14"/>
      <c r="Q45" s="13"/>
      <c r="R45" s="13"/>
      <c r="S45" s="13"/>
      <c r="T45" s="13"/>
      <c r="U45" s="13"/>
      <c r="V45" s="14"/>
      <c r="W45" s="14"/>
      <c r="X45" s="14"/>
      <c r="Y45" s="14"/>
      <c r="Z45" s="15"/>
      <c r="AA45" s="15"/>
      <c r="AB45" s="15"/>
      <c r="AC45" s="15"/>
      <c r="AD45" s="15"/>
      <c r="AE45" s="15"/>
    </row>
    <row r="46" spans="1:31">
      <c r="A46" s="250" t="s">
        <v>166</v>
      </c>
      <c r="B46" s="295" t="s">
        <v>6</v>
      </c>
      <c r="C46" s="296"/>
      <c r="D46" s="296"/>
      <c r="E46" s="296"/>
      <c r="F46" s="296"/>
      <c r="G46" s="297"/>
      <c r="H46" s="250" t="s">
        <v>7</v>
      </c>
      <c r="I46" s="250"/>
      <c r="J46" s="250"/>
      <c r="K46" s="250"/>
      <c r="L46" s="250"/>
      <c r="M46" s="250"/>
      <c r="N46" s="295" t="s">
        <v>8</v>
      </c>
      <c r="O46" s="296"/>
      <c r="P46" s="296"/>
      <c r="Q46" s="296"/>
      <c r="R46" s="296"/>
      <c r="S46" s="297"/>
    </row>
    <row r="47" spans="1:31">
      <c r="A47" s="250"/>
      <c r="B47" s="250">
        <v>2018</v>
      </c>
      <c r="C47" s="250">
        <v>2019</v>
      </c>
      <c r="D47" s="250"/>
      <c r="E47" s="250">
        <v>2020</v>
      </c>
      <c r="F47" s="250">
        <v>2021</v>
      </c>
      <c r="G47" s="250">
        <v>2022</v>
      </c>
      <c r="H47" s="250">
        <v>2018</v>
      </c>
      <c r="I47" s="250">
        <v>2019</v>
      </c>
      <c r="J47" s="250"/>
      <c r="K47" s="250">
        <v>2020</v>
      </c>
      <c r="L47" s="250">
        <v>2021</v>
      </c>
      <c r="M47" s="250">
        <v>2022</v>
      </c>
      <c r="N47" s="250">
        <v>2018</v>
      </c>
      <c r="O47" s="250">
        <v>2019</v>
      </c>
      <c r="P47" s="250"/>
      <c r="Q47" s="250">
        <v>2020</v>
      </c>
      <c r="R47" s="250">
        <v>2021</v>
      </c>
      <c r="S47" s="250">
        <v>2022</v>
      </c>
    </row>
    <row r="48" spans="1:31">
      <c r="A48" s="5" t="s">
        <v>167</v>
      </c>
      <c r="B48" s="250"/>
      <c r="C48" s="153" t="s">
        <v>165</v>
      </c>
      <c r="D48" s="153" t="s">
        <v>5</v>
      </c>
      <c r="E48" s="250"/>
      <c r="F48" s="250"/>
      <c r="G48" s="250"/>
      <c r="H48" s="250"/>
      <c r="I48" s="153" t="s">
        <v>165</v>
      </c>
      <c r="J48" s="153" t="s">
        <v>5</v>
      </c>
      <c r="K48" s="250"/>
      <c r="L48" s="250"/>
      <c r="M48" s="250"/>
      <c r="N48" s="250"/>
      <c r="O48" s="153" t="s">
        <v>165</v>
      </c>
      <c r="P48" s="153" t="s">
        <v>5</v>
      </c>
      <c r="Q48" s="250"/>
      <c r="R48" s="250"/>
      <c r="S48" s="250"/>
    </row>
    <row r="49" spans="1:31" ht="15">
      <c r="A49" s="6" t="s">
        <v>168</v>
      </c>
      <c r="B49" s="7"/>
      <c r="C49" s="7"/>
      <c r="D49" s="7"/>
      <c r="E49" s="7"/>
      <c r="F49" s="7"/>
      <c r="G49" s="7"/>
      <c r="H49" s="7"/>
      <c r="I49" s="7"/>
      <c r="J49" s="7"/>
      <c r="K49" s="7"/>
      <c r="L49" s="7"/>
      <c r="M49" s="7"/>
      <c r="N49" s="16">
        <f t="shared" ref="N49:P50" si="0">+B43+H43+N43+B49+H49</f>
        <v>0</v>
      </c>
      <c r="O49" s="16">
        <f t="shared" si="0"/>
        <v>0</v>
      </c>
      <c r="P49" s="16">
        <f t="shared" si="0"/>
        <v>0</v>
      </c>
      <c r="Q49" s="16">
        <f t="shared" ref="Q49:S50" si="1">E43+K43+Q43+E49+K49</f>
        <v>0</v>
      </c>
      <c r="R49" s="16">
        <f t="shared" si="1"/>
        <v>0</v>
      </c>
      <c r="S49" s="17">
        <f t="shared" si="1"/>
        <v>0</v>
      </c>
    </row>
    <row r="50" spans="1:31">
      <c r="A50" s="9" t="s">
        <v>169</v>
      </c>
      <c r="B50" s="10"/>
      <c r="C50" s="10"/>
      <c r="D50" s="10"/>
      <c r="E50" s="10"/>
      <c r="F50" s="10"/>
      <c r="G50" s="10"/>
      <c r="H50" s="10"/>
      <c r="I50" s="10"/>
      <c r="J50" s="10"/>
      <c r="K50" s="10"/>
      <c r="L50" s="10"/>
      <c r="M50" s="10"/>
      <c r="N50" s="18">
        <f t="shared" si="0"/>
        <v>0</v>
      </c>
      <c r="O50" s="18">
        <f t="shared" si="0"/>
        <v>0</v>
      </c>
      <c r="P50" s="18">
        <f t="shared" si="0"/>
        <v>0</v>
      </c>
      <c r="Q50" s="18">
        <f t="shared" si="1"/>
        <v>0</v>
      </c>
      <c r="R50" s="18">
        <f t="shared" si="1"/>
        <v>0</v>
      </c>
      <c r="S50" s="19">
        <f t="shared" si="1"/>
        <v>0</v>
      </c>
    </row>
    <row r="51" spans="1:31">
      <c r="A51" s="12"/>
      <c r="B51" s="13"/>
      <c r="C51" s="13"/>
      <c r="D51" s="13"/>
      <c r="E51" s="13"/>
      <c r="F51" s="13"/>
      <c r="G51" s="13"/>
      <c r="H51" s="13"/>
      <c r="I51" s="13"/>
      <c r="J51" s="13"/>
      <c r="K51" s="13"/>
      <c r="L51" s="13"/>
      <c r="M51" s="13"/>
      <c r="N51" s="13"/>
      <c r="O51" s="13"/>
      <c r="P51" s="13"/>
      <c r="Q51" s="13"/>
      <c r="R51" s="13"/>
      <c r="S51" s="13"/>
      <c r="T51" s="13"/>
      <c r="U51" s="20"/>
      <c r="V51" s="21"/>
      <c r="W51" s="20"/>
      <c r="X51" s="20"/>
      <c r="Y51" s="20"/>
      <c r="Z51" s="20"/>
      <c r="AA51" s="20"/>
      <c r="AB51" s="20"/>
      <c r="AC51" s="20"/>
      <c r="AD51" s="20"/>
      <c r="AE51" s="20"/>
    </row>
    <row r="52" spans="1:31" ht="15">
      <c r="A52" s="200" t="s">
        <v>9</v>
      </c>
      <c r="B52" s="201"/>
      <c r="C52" s="201"/>
      <c r="D52" s="201"/>
      <c r="E52" s="201"/>
      <c r="F52" s="201"/>
      <c r="G52" s="201"/>
      <c r="H52" s="201"/>
      <c r="I52" s="201"/>
      <c r="J52" s="201"/>
      <c r="K52" s="201"/>
      <c r="L52" s="201"/>
      <c r="M52" s="201"/>
      <c r="N52" s="201"/>
      <c r="O52" s="201"/>
      <c r="P52" s="201"/>
      <c r="Q52" s="201"/>
      <c r="R52" s="201"/>
      <c r="S52" s="201"/>
    </row>
    <row r="53" spans="1:31">
      <c r="A53" s="225" t="s">
        <v>166</v>
      </c>
      <c r="B53" s="209" t="s">
        <v>10</v>
      </c>
      <c r="C53" s="210"/>
      <c r="D53" s="210"/>
      <c r="E53" s="210"/>
      <c r="F53" s="210"/>
      <c r="G53" s="288"/>
      <c r="H53" s="209" t="s">
        <v>3</v>
      </c>
      <c r="I53" s="210"/>
      <c r="J53" s="210"/>
      <c r="K53" s="210"/>
      <c r="L53" s="210"/>
      <c r="M53" s="288"/>
      <c r="N53" s="207" t="s">
        <v>4</v>
      </c>
      <c r="O53" s="221"/>
      <c r="P53" s="221"/>
      <c r="Q53" s="221"/>
      <c r="R53" s="221"/>
      <c r="S53" s="221"/>
    </row>
    <row r="54" spans="1:31">
      <c r="A54" s="225"/>
      <c r="B54" s="225">
        <v>2018</v>
      </c>
      <c r="C54" s="225">
        <v>2019</v>
      </c>
      <c r="D54" s="225"/>
      <c r="E54" s="225">
        <v>2020</v>
      </c>
      <c r="F54" s="225">
        <v>2021</v>
      </c>
      <c r="G54" s="225">
        <v>2022</v>
      </c>
      <c r="H54" s="225">
        <v>2018</v>
      </c>
      <c r="I54" s="225">
        <v>2019</v>
      </c>
      <c r="J54" s="225"/>
      <c r="K54" s="225">
        <v>2020</v>
      </c>
      <c r="L54" s="225">
        <v>2021</v>
      </c>
      <c r="M54" s="225">
        <v>2022</v>
      </c>
      <c r="N54" s="225">
        <v>2018</v>
      </c>
      <c r="O54" s="225">
        <v>2019</v>
      </c>
      <c r="P54" s="225"/>
      <c r="Q54" s="225">
        <v>2020</v>
      </c>
      <c r="R54" s="225">
        <v>2021</v>
      </c>
      <c r="S54" s="225">
        <v>2022</v>
      </c>
    </row>
    <row r="55" spans="1:31">
      <c r="A55" s="140" t="s">
        <v>167</v>
      </c>
      <c r="B55" s="225"/>
      <c r="C55" s="152" t="s">
        <v>165</v>
      </c>
      <c r="D55" s="152" t="s">
        <v>5</v>
      </c>
      <c r="E55" s="225"/>
      <c r="F55" s="225"/>
      <c r="G55" s="225"/>
      <c r="H55" s="225"/>
      <c r="I55" s="152" t="s">
        <v>165</v>
      </c>
      <c r="J55" s="152" t="s">
        <v>5</v>
      </c>
      <c r="K55" s="225"/>
      <c r="L55" s="225"/>
      <c r="M55" s="225"/>
      <c r="N55" s="225"/>
      <c r="O55" s="152" t="s">
        <v>165</v>
      </c>
      <c r="P55" s="152" t="s">
        <v>5</v>
      </c>
      <c r="Q55" s="225"/>
      <c r="R55" s="225"/>
      <c r="S55" s="225"/>
    </row>
    <row r="56" spans="1:31" ht="15">
      <c r="A56" s="6" t="s">
        <v>168</v>
      </c>
      <c r="B56" s="7"/>
      <c r="C56" s="7"/>
      <c r="D56" s="7"/>
      <c r="E56" s="7"/>
      <c r="F56" s="7"/>
      <c r="G56" s="7"/>
      <c r="H56" s="7"/>
      <c r="I56" s="7"/>
      <c r="J56" s="7"/>
      <c r="K56" s="7"/>
      <c r="L56" s="7"/>
      <c r="M56" s="7"/>
      <c r="N56" s="7"/>
      <c r="O56" s="7"/>
      <c r="P56" s="7"/>
      <c r="Q56" s="7"/>
      <c r="R56" s="7"/>
      <c r="S56" s="8"/>
    </row>
    <row r="57" spans="1:31">
      <c r="A57" s="9" t="s">
        <v>169</v>
      </c>
      <c r="B57" s="10"/>
      <c r="C57" s="10"/>
      <c r="D57" s="10"/>
      <c r="E57" s="10"/>
      <c r="F57" s="10"/>
      <c r="G57" s="10"/>
      <c r="H57" s="10"/>
      <c r="I57" s="10"/>
      <c r="J57" s="10"/>
      <c r="K57" s="10"/>
      <c r="L57" s="10"/>
      <c r="M57" s="10"/>
      <c r="N57" s="10"/>
      <c r="O57" s="10"/>
      <c r="P57" s="10"/>
      <c r="Q57" s="10"/>
      <c r="R57" s="10"/>
      <c r="S57" s="11"/>
    </row>
    <row r="58" spans="1:31">
      <c r="A58" s="12"/>
      <c r="B58" s="13"/>
      <c r="C58" s="13"/>
      <c r="D58" s="13"/>
      <c r="E58" s="13"/>
      <c r="F58" s="13"/>
      <c r="G58" s="13"/>
      <c r="H58" s="13"/>
      <c r="I58" s="13"/>
      <c r="J58" s="13"/>
      <c r="K58" s="13"/>
      <c r="L58" s="13"/>
      <c r="M58" s="14"/>
      <c r="N58" s="14"/>
      <c r="O58" s="14"/>
      <c r="P58" s="14"/>
      <c r="Q58" s="15"/>
      <c r="R58" s="15"/>
      <c r="S58" s="15"/>
      <c r="T58" s="15"/>
      <c r="U58" s="15"/>
      <c r="V58" s="15"/>
    </row>
    <row r="59" spans="1:31">
      <c r="A59" s="225" t="s">
        <v>166</v>
      </c>
      <c r="B59" s="141" t="s">
        <v>11</v>
      </c>
      <c r="C59" s="141"/>
      <c r="D59" s="141"/>
      <c r="E59" s="141"/>
      <c r="F59" s="141"/>
      <c r="G59" s="141"/>
      <c r="H59" s="225" t="s">
        <v>7</v>
      </c>
      <c r="I59" s="225"/>
      <c r="J59" s="225"/>
      <c r="K59" s="225"/>
      <c r="L59" s="225"/>
      <c r="M59" s="225"/>
      <c r="N59" s="225" t="s">
        <v>8</v>
      </c>
      <c r="O59" s="225"/>
      <c r="P59" s="225"/>
      <c r="Q59" s="225"/>
      <c r="R59" s="225"/>
      <c r="S59" s="225"/>
    </row>
    <row r="60" spans="1:31">
      <c r="A60" s="225"/>
      <c r="B60" s="225">
        <v>2018</v>
      </c>
      <c r="C60" s="225">
        <v>2019</v>
      </c>
      <c r="D60" s="225"/>
      <c r="E60" s="225">
        <v>2020</v>
      </c>
      <c r="F60" s="225">
        <v>2021</v>
      </c>
      <c r="G60" s="225">
        <v>2022</v>
      </c>
      <c r="H60" s="225">
        <v>2018</v>
      </c>
      <c r="I60" s="225">
        <v>2019</v>
      </c>
      <c r="J60" s="225"/>
      <c r="K60" s="225">
        <v>2020</v>
      </c>
      <c r="L60" s="225">
        <v>2021</v>
      </c>
      <c r="M60" s="225">
        <v>2022</v>
      </c>
      <c r="N60" s="225">
        <v>2018</v>
      </c>
      <c r="O60" s="225">
        <v>2019</v>
      </c>
      <c r="P60" s="225"/>
      <c r="Q60" s="225">
        <v>2020</v>
      </c>
      <c r="R60" s="225">
        <v>2021</v>
      </c>
      <c r="S60" s="225">
        <v>2022</v>
      </c>
    </row>
    <row r="61" spans="1:31">
      <c r="A61" s="140" t="s">
        <v>167</v>
      </c>
      <c r="B61" s="225"/>
      <c r="C61" s="152" t="s">
        <v>165</v>
      </c>
      <c r="D61" s="152" t="s">
        <v>5</v>
      </c>
      <c r="E61" s="225"/>
      <c r="F61" s="225"/>
      <c r="G61" s="225"/>
      <c r="H61" s="225"/>
      <c r="I61" s="152" t="s">
        <v>165</v>
      </c>
      <c r="J61" s="152" t="s">
        <v>5</v>
      </c>
      <c r="K61" s="225"/>
      <c r="L61" s="225"/>
      <c r="M61" s="225"/>
      <c r="N61" s="225"/>
      <c r="O61" s="152" t="s">
        <v>165</v>
      </c>
      <c r="P61" s="152" t="s">
        <v>5</v>
      </c>
      <c r="Q61" s="225"/>
      <c r="R61" s="225"/>
      <c r="S61" s="225"/>
    </row>
    <row r="62" spans="1:31" ht="15">
      <c r="A62" s="6" t="s">
        <v>168</v>
      </c>
      <c r="B62" s="7"/>
      <c r="C62" s="7"/>
      <c r="D62" s="7"/>
      <c r="E62" s="7"/>
      <c r="F62" s="7"/>
      <c r="G62" s="7"/>
      <c r="H62" s="7"/>
      <c r="I62" s="7"/>
      <c r="J62" s="7"/>
      <c r="K62" s="7"/>
      <c r="L62" s="7"/>
      <c r="M62" s="7"/>
      <c r="N62" s="16">
        <f t="shared" ref="N62:P63" si="2">+B56+H56+N56+B62+H62</f>
        <v>0</v>
      </c>
      <c r="O62" s="16">
        <f t="shared" si="2"/>
        <v>0</v>
      </c>
      <c r="P62" s="16">
        <f t="shared" si="2"/>
        <v>0</v>
      </c>
      <c r="Q62" s="16">
        <f>E56+K56+Q56+E62+K62</f>
        <v>0</v>
      </c>
      <c r="R62" s="16">
        <f>F56+L56+R56+F62+L62</f>
        <v>0</v>
      </c>
      <c r="S62" s="17">
        <f>+G56+S56+G62+M62</f>
        <v>0</v>
      </c>
    </row>
    <row r="63" spans="1:31">
      <c r="A63" s="9" t="s">
        <v>169</v>
      </c>
      <c r="B63" s="10"/>
      <c r="C63" s="10"/>
      <c r="D63" s="10"/>
      <c r="E63" s="10"/>
      <c r="F63" s="10"/>
      <c r="G63" s="10"/>
      <c r="H63" s="10"/>
      <c r="I63" s="10"/>
      <c r="J63" s="10"/>
      <c r="K63" s="10"/>
      <c r="L63" s="10"/>
      <c r="M63" s="10"/>
      <c r="N63" s="18">
        <f t="shared" si="2"/>
        <v>0</v>
      </c>
      <c r="O63" s="18">
        <f t="shared" si="2"/>
        <v>0</v>
      </c>
      <c r="P63" s="18">
        <f t="shared" si="2"/>
        <v>0</v>
      </c>
      <c r="Q63" s="18">
        <f>E57+K57+Q57+E63+K63</f>
        <v>0</v>
      </c>
      <c r="R63" s="18">
        <f>F57+L57+R57+F63+L63</f>
        <v>0</v>
      </c>
      <c r="S63" s="19">
        <f>+G57+S57+G63+M63</f>
        <v>0</v>
      </c>
    </row>
    <row r="64" spans="1:31">
      <c r="A64" s="12"/>
      <c r="B64" s="13"/>
      <c r="C64" s="13"/>
      <c r="D64" s="13"/>
      <c r="E64" s="13"/>
      <c r="F64" s="13"/>
      <c r="G64" s="13"/>
      <c r="H64" s="13"/>
      <c r="I64" s="13"/>
      <c r="J64" s="13"/>
      <c r="K64" s="13"/>
      <c r="L64" s="13"/>
      <c r="M64" s="13"/>
      <c r="N64" s="13"/>
      <c r="O64" s="14"/>
      <c r="P64" s="14"/>
      <c r="Q64" s="13"/>
      <c r="R64" s="13"/>
      <c r="S64" s="13"/>
      <c r="T64" s="13"/>
      <c r="U64" s="13"/>
      <c r="V64" s="14"/>
      <c r="W64" s="14"/>
      <c r="X64" s="14"/>
      <c r="Y64" s="14"/>
      <c r="Z64" s="15"/>
      <c r="AA64" s="15"/>
      <c r="AB64" s="15"/>
      <c r="AC64" s="15"/>
      <c r="AD64" s="15"/>
      <c r="AE64" s="15"/>
    </row>
    <row r="65" spans="1:25" ht="15">
      <c r="A65" s="203" t="s">
        <v>12</v>
      </c>
      <c r="B65" s="204"/>
      <c r="C65" s="204"/>
      <c r="D65" s="204"/>
      <c r="E65" s="204"/>
      <c r="F65" s="204"/>
      <c r="G65" s="204"/>
      <c r="H65" s="204"/>
      <c r="I65" s="204"/>
      <c r="J65" s="204"/>
      <c r="K65" s="204"/>
      <c r="L65" s="204"/>
      <c r="M65" s="204"/>
      <c r="N65" s="204"/>
      <c r="O65" s="204"/>
      <c r="P65" s="204"/>
      <c r="Q65" s="204"/>
      <c r="R65" s="204"/>
      <c r="S65" s="205"/>
    </row>
    <row r="66" spans="1:25">
      <c r="A66" s="250" t="s">
        <v>166</v>
      </c>
      <c r="B66" s="295" t="s">
        <v>10</v>
      </c>
      <c r="C66" s="296"/>
      <c r="D66" s="296"/>
      <c r="E66" s="296"/>
      <c r="F66" s="296"/>
      <c r="G66" s="297"/>
      <c r="H66" s="295" t="s">
        <v>3</v>
      </c>
      <c r="I66" s="296"/>
      <c r="J66" s="296"/>
      <c r="K66" s="296"/>
      <c r="L66" s="296"/>
      <c r="M66" s="297"/>
      <c r="N66" s="295" t="s">
        <v>4</v>
      </c>
      <c r="O66" s="296"/>
      <c r="P66" s="296"/>
      <c r="Q66" s="296"/>
      <c r="R66" s="296"/>
      <c r="S66" s="297"/>
    </row>
    <row r="67" spans="1:25">
      <c r="A67" s="250"/>
      <c r="B67" s="250">
        <v>2018</v>
      </c>
      <c r="C67" s="250">
        <v>2019</v>
      </c>
      <c r="D67" s="250"/>
      <c r="E67" s="250">
        <v>2020</v>
      </c>
      <c r="F67" s="250">
        <v>2021</v>
      </c>
      <c r="G67" s="250">
        <v>2022</v>
      </c>
      <c r="H67" s="250">
        <v>2018</v>
      </c>
      <c r="I67" s="250">
        <v>2019</v>
      </c>
      <c r="J67" s="250"/>
      <c r="K67" s="250">
        <v>2020</v>
      </c>
      <c r="L67" s="250">
        <v>2021</v>
      </c>
      <c r="M67" s="250">
        <v>2022</v>
      </c>
      <c r="N67" s="250">
        <v>2018</v>
      </c>
      <c r="O67" s="250">
        <v>2019</v>
      </c>
      <c r="P67" s="250"/>
      <c r="Q67" s="250">
        <v>2020</v>
      </c>
      <c r="R67" s="250">
        <v>2021</v>
      </c>
      <c r="S67" s="250">
        <v>2022</v>
      </c>
    </row>
    <row r="68" spans="1:25">
      <c r="A68" s="5" t="s">
        <v>167</v>
      </c>
      <c r="B68" s="250"/>
      <c r="C68" s="153" t="s">
        <v>165</v>
      </c>
      <c r="D68" s="153" t="s">
        <v>5</v>
      </c>
      <c r="E68" s="250"/>
      <c r="F68" s="250"/>
      <c r="G68" s="250"/>
      <c r="H68" s="250"/>
      <c r="I68" s="153" t="s">
        <v>165</v>
      </c>
      <c r="J68" s="153" t="s">
        <v>5</v>
      </c>
      <c r="K68" s="250"/>
      <c r="L68" s="250"/>
      <c r="M68" s="250"/>
      <c r="N68" s="250"/>
      <c r="O68" s="153" t="s">
        <v>165</v>
      </c>
      <c r="P68" s="153" t="s">
        <v>5</v>
      </c>
      <c r="Q68" s="250"/>
      <c r="R68" s="250"/>
      <c r="S68" s="250"/>
    </row>
    <row r="69" spans="1:25" ht="15">
      <c r="A69" s="6" t="s">
        <v>168</v>
      </c>
      <c r="B69" s="16">
        <f t="shared" ref="B69:S70" si="3">SUM(B43,B56)</f>
        <v>0</v>
      </c>
      <c r="C69" s="16">
        <f t="shared" si="3"/>
        <v>0</v>
      </c>
      <c r="D69" s="16">
        <f t="shared" si="3"/>
        <v>0</v>
      </c>
      <c r="E69" s="16">
        <f t="shared" si="3"/>
        <v>0</v>
      </c>
      <c r="F69" s="16">
        <f t="shared" si="3"/>
        <v>0</v>
      </c>
      <c r="G69" s="16">
        <f t="shared" si="3"/>
        <v>0</v>
      </c>
      <c r="H69" s="16">
        <f t="shared" si="3"/>
        <v>0</v>
      </c>
      <c r="I69" s="16">
        <f t="shared" si="3"/>
        <v>0</v>
      </c>
      <c r="J69" s="16">
        <f t="shared" si="3"/>
        <v>0</v>
      </c>
      <c r="K69" s="16">
        <f t="shared" si="3"/>
        <v>0</v>
      </c>
      <c r="L69" s="16">
        <f t="shared" si="3"/>
        <v>0</v>
      </c>
      <c r="M69" s="16">
        <f t="shared" si="3"/>
        <v>0</v>
      </c>
      <c r="N69" s="16">
        <f t="shared" si="3"/>
        <v>0</v>
      </c>
      <c r="O69" s="16">
        <f t="shared" si="3"/>
        <v>0</v>
      </c>
      <c r="P69" s="16">
        <f t="shared" si="3"/>
        <v>0</v>
      </c>
      <c r="Q69" s="16">
        <f t="shared" si="3"/>
        <v>0</v>
      </c>
      <c r="R69" s="16">
        <f t="shared" si="3"/>
        <v>0</v>
      </c>
      <c r="S69" s="17">
        <f t="shared" si="3"/>
        <v>0</v>
      </c>
    </row>
    <row r="70" spans="1:25">
      <c r="A70" s="9" t="s">
        <v>169</v>
      </c>
      <c r="B70" s="18">
        <f t="shared" si="3"/>
        <v>0</v>
      </c>
      <c r="C70" s="18">
        <f t="shared" si="3"/>
        <v>0</v>
      </c>
      <c r="D70" s="18">
        <f t="shared" si="3"/>
        <v>0</v>
      </c>
      <c r="E70" s="18">
        <f t="shared" si="3"/>
        <v>0</v>
      </c>
      <c r="F70" s="18">
        <f t="shared" si="3"/>
        <v>0</v>
      </c>
      <c r="G70" s="18">
        <f t="shared" si="3"/>
        <v>0</v>
      </c>
      <c r="H70" s="18">
        <f t="shared" si="3"/>
        <v>0</v>
      </c>
      <c r="I70" s="18">
        <f t="shared" si="3"/>
        <v>0</v>
      </c>
      <c r="J70" s="18">
        <f t="shared" si="3"/>
        <v>0</v>
      </c>
      <c r="K70" s="18">
        <f t="shared" si="3"/>
        <v>0</v>
      </c>
      <c r="L70" s="18">
        <f t="shared" si="3"/>
        <v>0</v>
      </c>
      <c r="M70" s="18">
        <f t="shared" si="3"/>
        <v>0</v>
      </c>
      <c r="N70" s="18">
        <f t="shared" si="3"/>
        <v>0</v>
      </c>
      <c r="O70" s="18">
        <f t="shared" si="3"/>
        <v>0</v>
      </c>
      <c r="P70" s="18">
        <f t="shared" si="3"/>
        <v>0</v>
      </c>
      <c r="Q70" s="18">
        <f t="shared" si="3"/>
        <v>0</v>
      </c>
      <c r="R70" s="18">
        <f t="shared" si="3"/>
        <v>0</v>
      </c>
      <c r="S70" s="19">
        <f t="shared" si="3"/>
        <v>0</v>
      </c>
    </row>
    <row r="71" spans="1:25">
      <c r="A71" s="12"/>
      <c r="B71" s="13"/>
      <c r="C71" s="13"/>
      <c r="D71" s="13"/>
      <c r="E71" s="13"/>
      <c r="F71" s="13"/>
      <c r="G71" s="13"/>
      <c r="H71" s="13"/>
      <c r="I71" s="13"/>
      <c r="J71" s="13"/>
      <c r="K71" s="13"/>
      <c r="L71" s="13"/>
      <c r="M71" s="14"/>
      <c r="N71" s="14"/>
      <c r="O71" s="14"/>
      <c r="P71" s="14"/>
      <c r="Q71" s="15"/>
      <c r="R71" s="15"/>
      <c r="S71" s="15"/>
    </row>
    <row r="72" spans="1:25">
      <c r="A72" s="250" t="s">
        <v>166</v>
      </c>
      <c r="B72" s="250" t="s">
        <v>11</v>
      </c>
      <c r="C72" s="250"/>
      <c r="D72" s="250"/>
      <c r="E72" s="250"/>
      <c r="F72" s="250"/>
      <c r="G72" s="250"/>
      <c r="H72" s="250" t="s">
        <v>7</v>
      </c>
      <c r="I72" s="250"/>
      <c r="J72" s="250"/>
      <c r="K72" s="250"/>
      <c r="L72" s="250"/>
      <c r="M72" s="250"/>
      <c r="N72" s="250" t="s">
        <v>8</v>
      </c>
      <c r="O72" s="250"/>
      <c r="P72" s="250"/>
      <c r="Q72" s="250"/>
      <c r="R72" s="250"/>
      <c r="S72" s="250"/>
    </row>
    <row r="73" spans="1:25">
      <c r="A73" s="250"/>
      <c r="B73" s="250">
        <v>2018</v>
      </c>
      <c r="C73" s="250">
        <v>2019</v>
      </c>
      <c r="D73" s="250"/>
      <c r="E73" s="250">
        <v>2020</v>
      </c>
      <c r="F73" s="250">
        <v>2021</v>
      </c>
      <c r="G73" s="250">
        <v>2022</v>
      </c>
      <c r="H73" s="250">
        <v>2018</v>
      </c>
      <c r="I73" s="250">
        <v>2019</v>
      </c>
      <c r="J73" s="250"/>
      <c r="K73" s="250">
        <v>2020</v>
      </c>
      <c r="L73" s="250">
        <v>2021</v>
      </c>
      <c r="M73" s="250">
        <v>2022</v>
      </c>
      <c r="N73" s="250">
        <v>2018</v>
      </c>
      <c r="O73" s="250">
        <v>2019</v>
      </c>
      <c r="P73" s="250"/>
      <c r="Q73" s="250">
        <v>2020</v>
      </c>
      <c r="R73" s="250">
        <v>2021</v>
      </c>
      <c r="S73" s="250">
        <v>2022</v>
      </c>
    </row>
    <row r="74" spans="1:25">
      <c r="A74" s="5" t="s">
        <v>167</v>
      </c>
      <c r="B74" s="250"/>
      <c r="C74" s="153" t="s">
        <v>165</v>
      </c>
      <c r="D74" s="153" t="s">
        <v>5</v>
      </c>
      <c r="E74" s="250"/>
      <c r="F74" s="250"/>
      <c r="G74" s="250"/>
      <c r="H74" s="250"/>
      <c r="I74" s="153" t="s">
        <v>165</v>
      </c>
      <c r="J74" s="153" t="s">
        <v>5</v>
      </c>
      <c r="K74" s="250"/>
      <c r="L74" s="250"/>
      <c r="M74" s="250"/>
      <c r="N74" s="250"/>
      <c r="O74" s="153" t="s">
        <v>165</v>
      </c>
      <c r="P74" s="153" t="s">
        <v>5</v>
      </c>
      <c r="Q74" s="250"/>
      <c r="R74" s="250"/>
      <c r="S74" s="250"/>
    </row>
    <row r="75" spans="1:25" ht="15">
      <c r="A75" s="6" t="s">
        <v>168</v>
      </c>
      <c r="B75" s="16">
        <f t="shared" ref="B75:M76" si="4">SUM(B49,B62)</f>
        <v>0</v>
      </c>
      <c r="C75" s="16">
        <f t="shared" si="4"/>
        <v>0</v>
      </c>
      <c r="D75" s="16">
        <f t="shared" si="4"/>
        <v>0</v>
      </c>
      <c r="E75" s="16">
        <f t="shared" si="4"/>
        <v>0</v>
      </c>
      <c r="F75" s="16">
        <f t="shared" si="4"/>
        <v>0</v>
      </c>
      <c r="G75" s="16">
        <f t="shared" si="4"/>
        <v>0</v>
      </c>
      <c r="H75" s="16">
        <f t="shared" si="4"/>
        <v>0</v>
      </c>
      <c r="I75" s="16">
        <f t="shared" si="4"/>
        <v>0</v>
      </c>
      <c r="J75" s="16">
        <f t="shared" si="4"/>
        <v>0</v>
      </c>
      <c r="K75" s="16">
        <f t="shared" si="4"/>
        <v>0</v>
      </c>
      <c r="L75" s="16">
        <f t="shared" si="4"/>
        <v>0</v>
      </c>
      <c r="M75" s="16">
        <f t="shared" si="4"/>
        <v>0</v>
      </c>
      <c r="N75" s="16">
        <f t="shared" ref="N75:P76" si="5">+B69+H69+N69+B75+H75</f>
        <v>0</v>
      </c>
      <c r="O75" s="16">
        <f t="shared" si="5"/>
        <v>0</v>
      </c>
      <c r="P75" s="16">
        <f t="shared" si="5"/>
        <v>0</v>
      </c>
      <c r="Q75" s="16">
        <f t="shared" ref="Q75:S76" si="6">E69+K69+Q69+E75+K75</f>
        <v>0</v>
      </c>
      <c r="R75" s="16">
        <f t="shared" si="6"/>
        <v>0</v>
      </c>
      <c r="S75" s="17">
        <f t="shared" si="6"/>
        <v>0</v>
      </c>
    </row>
    <row r="76" spans="1:25">
      <c r="A76" s="9" t="s">
        <v>169</v>
      </c>
      <c r="B76" s="18">
        <f t="shared" si="4"/>
        <v>0</v>
      </c>
      <c r="C76" s="18">
        <f t="shared" si="4"/>
        <v>0</v>
      </c>
      <c r="D76" s="18">
        <f t="shared" si="4"/>
        <v>0</v>
      </c>
      <c r="E76" s="18">
        <f t="shared" si="4"/>
        <v>0</v>
      </c>
      <c r="F76" s="18">
        <f t="shared" si="4"/>
        <v>0</v>
      </c>
      <c r="G76" s="18">
        <f t="shared" si="4"/>
        <v>0</v>
      </c>
      <c r="H76" s="18">
        <f t="shared" si="4"/>
        <v>0</v>
      </c>
      <c r="I76" s="18">
        <f t="shared" si="4"/>
        <v>0</v>
      </c>
      <c r="J76" s="18">
        <f t="shared" si="4"/>
        <v>0</v>
      </c>
      <c r="K76" s="18">
        <f t="shared" si="4"/>
        <v>0</v>
      </c>
      <c r="L76" s="18">
        <f t="shared" si="4"/>
        <v>0</v>
      </c>
      <c r="M76" s="18">
        <f t="shared" si="4"/>
        <v>0</v>
      </c>
      <c r="N76" s="18">
        <f t="shared" si="5"/>
        <v>0</v>
      </c>
      <c r="O76" s="18">
        <f t="shared" si="5"/>
        <v>0</v>
      </c>
      <c r="P76" s="18">
        <f t="shared" si="5"/>
        <v>0</v>
      </c>
      <c r="Q76" s="18">
        <f t="shared" si="6"/>
        <v>0</v>
      </c>
      <c r="R76" s="18">
        <f t="shared" si="6"/>
        <v>0</v>
      </c>
      <c r="S76" s="19">
        <f t="shared" si="6"/>
        <v>0</v>
      </c>
    </row>
    <row r="77" spans="1:25" ht="18" customHeight="1">
      <c r="A77" s="291" t="s">
        <v>185</v>
      </c>
      <c r="B77" s="291"/>
      <c r="C77" s="291"/>
      <c r="D77" s="291"/>
      <c r="E77" s="291"/>
      <c r="F77" s="291"/>
      <c r="G77" s="291"/>
      <c r="H77" s="291"/>
      <c r="I77" s="291"/>
      <c r="J77" s="291"/>
      <c r="K77" s="291"/>
      <c r="L77" s="291"/>
      <c r="M77" s="291"/>
      <c r="N77" s="291"/>
      <c r="O77" s="291"/>
      <c r="P77" s="291"/>
      <c r="Q77" s="291"/>
      <c r="R77" s="291"/>
      <c r="S77" s="291"/>
      <c r="T77" s="159"/>
      <c r="U77" s="159"/>
      <c r="V77" s="159"/>
      <c r="W77" s="159"/>
      <c r="X77" s="159"/>
      <c r="Y77" s="159"/>
    </row>
    <row r="78" spans="1:25">
      <c r="A78" s="12"/>
      <c r="B78" s="13"/>
      <c r="C78" s="13"/>
      <c r="D78" s="13"/>
      <c r="E78" s="13"/>
      <c r="F78" s="13"/>
      <c r="G78" s="13"/>
      <c r="H78" s="13"/>
      <c r="I78" s="13"/>
      <c r="J78" s="13"/>
      <c r="K78" s="13"/>
      <c r="L78" s="13"/>
      <c r="M78" s="13"/>
      <c r="N78" s="20"/>
      <c r="O78" s="21"/>
      <c r="P78" s="20"/>
      <c r="Q78" s="20"/>
      <c r="R78" s="20"/>
      <c r="S78" s="20"/>
      <c r="T78" s="20"/>
      <c r="U78" s="20"/>
      <c r="V78" s="20"/>
    </row>
    <row r="79" spans="1:25" ht="15.75">
      <c r="A79" s="308" t="s">
        <v>13</v>
      </c>
      <c r="B79" s="290" t="s">
        <v>14</v>
      </c>
      <c r="C79" s="290"/>
      <c r="D79" s="290"/>
      <c r="E79" s="290"/>
      <c r="F79" s="290"/>
      <c r="G79" s="290"/>
      <c r="H79" s="290"/>
      <c r="I79" s="290"/>
      <c r="J79" s="290"/>
      <c r="K79" s="290"/>
      <c r="L79" s="290"/>
      <c r="M79" s="290"/>
      <c r="N79" s="290"/>
      <c r="O79" s="290"/>
      <c r="P79" s="290"/>
      <c r="Q79" s="290"/>
      <c r="R79" s="290"/>
      <c r="S79" s="290"/>
    </row>
    <row r="80" spans="1:25">
      <c r="A80" s="309"/>
      <c r="B80" s="209" t="s">
        <v>15</v>
      </c>
      <c r="C80" s="210"/>
      <c r="D80" s="210"/>
      <c r="E80" s="210"/>
      <c r="F80" s="210"/>
      <c r="G80" s="288"/>
      <c r="H80" s="209" t="s">
        <v>16</v>
      </c>
      <c r="I80" s="210"/>
      <c r="J80" s="210"/>
      <c r="K80" s="210"/>
      <c r="L80" s="210"/>
      <c r="M80" s="288"/>
      <c r="N80" s="207" t="s">
        <v>17</v>
      </c>
      <c r="O80" s="221"/>
      <c r="P80" s="221"/>
      <c r="Q80" s="221"/>
      <c r="R80" s="221"/>
      <c r="S80" s="208"/>
    </row>
    <row r="81" spans="1:22">
      <c r="A81" s="309"/>
      <c r="B81" s="226">
        <v>2018</v>
      </c>
      <c r="C81" s="225">
        <v>2019</v>
      </c>
      <c r="D81" s="225"/>
      <c r="E81" s="225">
        <v>2020</v>
      </c>
      <c r="F81" s="225">
        <v>2021</v>
      </c>
      <c r="G81" s="225">
        <v>2022</v>
      </c>
      <c r="H81" s="226">
        <v>2018</v>
      </c>
      <c r="I81" s="225">
        <v>2019</v>
      </c>
      <c r="J81" s="225"/>
      <c r="K81" s="225">
        <v>2020</v>
      </c>
      <c r="L81" s="225">
        <v>2021</v>
      </c>
      <c r="M81" s="225">
        <v>2022</v>
      </c>
      <c r="N81" s="226">
        <v>2018</v>
      </c>
      <c r="O81" s="225">
        <v>2019</v>
      </c>
      <c r="P81" s="225"/>
      <c r="Q81" s="225">
        <v>2020</v>
      </c>
      <c r="R81" s="225">
        <v>2021</v>
      </c>
      <c r="S81" s="225">
        <v>2022</v>
      </c>
    </row>
    <row r="82" spans="1:22">
      <c r="A82" s="310"/>
      <c r="B82" s="227"/>
      <c r="C82" s="152" t="s">
        <v>165</v>
      </c>
      <c r="D82" s="152" t="s">
        <v>5</v>
      </c>
      <c r="E82" s="225"/>
      <c r="F82" s="225"/>
      <c r="G82" s="225"/>
      <c r="H82" s="227"/>
      <c r="I82" s="152" t="s">
        <v>165</v>
      </c>
      <c r="J82" s="152" t="s">
        <v>5</v>
      </c>
      <c r="K82" s="225"/>
      <c r="L82" s="225"/>
      <c r="M82" s="225"/>
      <c r="N82" s="227"/>
      <c r="O82" s="152" t="s">
        <v>165</v>
      </c>
      <c r="P82" s="152" t="s">
        <v>5</v>
      </c>
      <c r="Q82" s="225"/>
      <c r="R82" s="225"/>
      <c r="S82" s="225"/>
    </row>
    <row r="83" spans="1:22">
      <c r="A83" s="22" t="s">
        <v>18</v>
      </c>
      <c r="B83" s="7"/>
      <c r="C83" s="7"/>
      <c r="D83" s="7"/>
      <c r="E83" s="7"/>
      <c r="F83" s="7"/>
      <c r="G83" s="7"/>
      <c r="H83" s="7"/>
      <c r="I83" s="7"/>
      <c r="J83" s="7"/>
      <c r="K83" s="7"/>
      <c r="L83" s="7"/>
      <c r="M83" s="7"/>
      <c r="N83" s="7"/>
      <c r="O83" s="7"/>
      <c r="P83" s="7"/>
      <c r="Q83" s="7"/>
      <c r="R83" s="7"/>
      <c r="S83" s="8"/>
    </row>
    <row r="84" spans="1:22">
      <c r="A84" s="23" t="s">
        <v>19</v>
      </c>
      <c r="B84" s="24"/>
      <c r="C84" s="24"/>
      <c r="D84" s="24"/>
      <c r="E84" s="24"/>
      <c r="F84" s="24"/>
      <c r="G84" s="24"/>
      <c r="H84" s="25"/>
      <c r="I84" s="24"/>
      <c r="J84" s="24"/>
      <c r="K84" s="24"/>
      <c r="L84" s="24"/>
      <c r="M84" s="24"/>
      <c r="N84" s="24"/>
      <c r="O84" s="24"/>
      <c r="P84" s="24"/>
      <c r="Q84" s="24"/>
      <c r="R84" s="24"/>
      <c r="S84" s="26"/>
    </row>
    <row r="85" spans="1:22">
      <c r="A85" s="23" t="s">
        <v>20</v>
      </c>
      <c r="B85" s="24"/>
      <c r="C85" s="24"/>
      <c r="D85" s="24"/>
      <c r="E85" s="24"/>
      <c r="F85" s="24"/>
      <c r="G85" s="24"/>
      <c r="H85" s="24"/>
      <c r="I85" s="24"/>
      <c r="J85" s="24"/>
      <c r="K85" s="24"/>
      <c r="L85" s="24"/>
      <c r="M85" s="24"/>
      <c r="N85" s="24"/>
      <c r="O85" s="24"/>
      <c r="P85" s="24"/>
      <c r="Q85" s="24"/>
      <c r="R85" s="24"/>
      <c r="S85" s="26"/>
    </row>
    <row r="86" spans="1:22">
      <c r="A86" s="23" t="s">
        <v>21</v>
      </c>
      <c r="B86" s="24"/>
      <c r="C86" s="24"/>
      <c r="D86" s="24"/>
      <c r="E86" s="24"/>
      <c r="F86" s="24"/>
      <c r="G86" s="24"/>
      <c r="H86" s="24"/>
      <c r="I86" s="24"/>
      <c r="J86" s="24"/>
      <c r="K86" s="24"/>
      <c r="L86" s="24"/>
      <c r="M86" s="24"/>
      <c r="N86" s="24"/>
      <c r="O86" s="24"/>
      <c r="P86" s="24"/>
      <c r="Q86" s="24"/>
      <c r="R86" s="24"/>
      <c r="S86" s="26"/>
    </row>
    <row r="87" spans="1:22">
      <c r="A87" s="23" t="s">
        <v>22</v>
      </c>
      <c r="B87" s="24"/>
      <c r="C87" s="24"/>
      <c r="D87" s="24"/>
      <c r="E87" s="24"/>
      <c r="F87" s="24"/>
      <c r="G87" s="24"/>
      <c r="H87" s="24"/>
      <c r="I87" s="24"/>
      <c r="J87" s="24"/>
      <c r="K87" s="24"/>
      <c r="L87" s="24"/>
      <c r="M87" s="24"/>
      <c r="N87" s="24"/>
      <c r="O87" s="24"/>
      <c r="P87" s="24"/>
      <c r="Q87" s="24"/>
      <c r="R87" s="24"/>
      <c r="S87" s="26"/>
    </row>
    <row r="88" spans="1:22">
      <c r="A88" s="23" t="s">
        <v>23</v>
      </c>
      <c r="B88" s="24"/>
      <c r="C88" s="24"/>
      <c r="D88" s="24"/>
      <c r="E88" s="24"/>
      <c r="F88" s="24"/>
      <c r="G88" s="24"/>
      <c r="H88" s="24"/>
      <c r="I88" s="24"/>
      <c r="J88" s="24"/>
      <c r="K88" s="24"/>
      <c r="L88" s="24"/>
      <c r="M88" s="24"/>
      <c r="N88" s="24"/>
      <c r="O88" s="24"/>
      <c r="P88" s="24"/>
      <c r="Q88" s="24"/>
      <c r="R88" s="24"/>
      <c r="S88" s="26"/>
    </row>
    <row r="89" spans="1:22">
      <c r="A89" s="23" t="s">
        <v>24</v>
      </c>
      <c r="B89" s="24"/>
      <c r="C89" s="24"/>
      <c r="D89" s="24"/>
      <c r="E89" s="24"/>
      <c r="F89" s="24"/>
      <c r="G89" s="24"/>
      <c r="H89" s="24"/>
      <c r="I89" s="24"/>
      <c r="J89" s="24"/>
      <c r="K89" s="24"/>
      <c r="L89" s="24"/>
      <c r="M89" s="24"/>
      <c r="N89" s="24"/>
      <c r="O89" s="24"/>
      <c r="P89" s="24"/>
      <c r="Q89" s="24"/>
      <c r="R89" s="24"/>
      <c r="S89" s="26"/>
    </row>
    <row r="90" spans="1:22">
      <c r="A90" s="23" t="s">
        <v>25</v>
      </c>
      <c r="B90" s="24"/>
      <c r="C90" s="24"/>
      <c r="D90" s="24"/>
      <c r="E90" s="24"/>
      <c r="F90" s="24"/>
      <c r="G90" s="24"/>
      <c r="H90" s="24"/>
      <c r="I90" s="24"/>
      <c r="J90" s="24"/>
      <c r="K90" s="24"/>
      <c r="L90" s="24"/>
      <c r="M90" s="24"/>
      <c r="N90" s="24"/>
      <c r="O90" s="24"/>
      <c r="P90" s="24"/>
      <c r="Q90" s="24"/>
      <c r="R90" s="24"/>
      <c r="S90" s="26"/>
    </row>
    <row r="91" spans="1:22">
      <c r="A91" s="27" t="s">
        <v>8</v>
      </c>
      <c r="B91" s="18">
        <f t="shared" ref="B91:M91" si="7">SUM(B83:B90)</f>
        <v>0</v>
      </c>
      <c r="C91" s="18">
        <f t="shared" si="7"/>
        <v>0</v>
      </c>
      <c r="D91" s="18">
        <f t="shared" si="7"/>
        <v>0</v>
      </c>
      <c r="E91" s="18">
        <f t="shared" si="7"/>
        <v>0</v>
      </c>
      <c r="F91" s="18">
        <f t="shared" si="7"/>
        <v>0</v>
      </c>
      <c r="G91" s="18">
        <f t="shared" si="7"/>
        <v>0</v>
      </c>
      <c r="H91" s="18">
        <f t="shared" si="7"/>
        <v>0</v>
      </c>
      <c r="I91" s="18">
        <f t="shared" si="7"/>
        <v>0</v>
      </c>
      <c r="J91" s="18">
        <f t="shared" si="7"/>
        <v>0</v>
      </c>
      <c r="K91" s="18">
        <f t="shared" si="7"/>
        <v>0</v>
      </c>
      <c r="L91" s="18">
        <f t="shared" si="7"/>
        <v>0</v>
      </c>
      <c r="M91" s="18">
        <f t="shared" si="7"/>
        <v>0</v>
      </c>
      <c r="N91" s="18">
        <f>SUM(N83:N90)</f>
        <v>0</v>
      </c>
      <c r="O91" s="18">
        <f t="shared" ref="O91:S91" si="8">SUM(O83:O90)</f>
        <v>0</v>
      </c>
      <c r="P91" s="28">
        <f t="shared" si="8"/>
        <v>0</v>
      </c>
      <c r="Q91" s="19">
        <f t="shared" si="8"/>
        <v>0</v>
      </c>
      <c r="R91" s="19">
        <f t="shared" si="8"/>
        <v>0</v>
      </c>
      <c r="S91" s="19">
        <f t="shared" si="8"/>
        <v>0</v>
      </c>
    </row>
    <row r="92" spans="1:22">
      <c r="A92" s="29" t="s">
        <v>185</v>
      </c>
      <c r="B92" s="29"/>
      <c r="C92" s="29"/>
      <c r="D92" s="29"/>
      <c r="E92" s="29"/>
      <c r="F92" s="29"/>
      <c r="G92" s="29"/>
      <c r="H92" s="29"/>
      <c r="I92" s="29"/>
      <c r="J92" s="29"/>
      <c r="K92" s="29"/>
      <c r="L92" s="29"/>
      <c r="M92" s="29"/>
      <c r="N92" s="29"/>
      <c r="O92" s="29"/>
      <c r="P92" s="29"/>
      <c r="Q92" s="29"/>
      <c r="R92" s="29"/>
      <c r="S92" s="29"/>
      <c r="T92" s="161"/>
      <c r="U92" s="161"/>
      <c r="V92" s="161"/>
    </row>
    <row r="93" spans="1:22">
      <c r="A93" s="2"/>
    </row>
    <row r="94" spans="1:22" ht="15">
      <c r="A94" s="203" t="s">
        <v>26</v>
      </c>
      <c r="B94" s="204"/>
      <c r="C94" s="204"/>
      <c r="D94" s="204"/>
      <c r="E94" s="204"/>
      <c r="F94" s="204"/>
      <c r="G94" s="204"/>
      <c r="H94" s="204"/>
      <c r="I94" s="204"/>
      <c r="J94" s="204"/>
      <c r="K94" s="204"/>
      <c r="L94" s="204"/>
      <c r="M94" s="204"/>
      <c r="N94" s="204"/>
      <c r="O94" s="204"/>
      <c r="P94" s="204"/>
      <c r="Q94" s="204"/>
      <c r="R94" s="204"/>
      <c r="S94" s="204"/>
    </row>
    <row r="95" spans="1:22" ht="15">
      <c r="A95" s="232" t="s">
        <v>47</v>
      </c>
      <c r="B95" s="232">
        <v>2018</v>
      </c>
      <c r="C95" s="232"/>
      <c r="D95" s="232"/>
      <c r="E95" s="232">
        <v>2019</v>
      </c>
      <c r="F95" s="232"/>
      <c r="G95" s="232"/>
      <c r="H95" s="232">
        <v>2019</v>
      </c>
      <c r="I95" s="232"/>
      <c r="J95" s="232"/>
      <c r="K95" s="232">
        <v>2020</v>
      </c>
      <c r="L95" s="232"/>
      <c r="M95" s="232"/>
      <c r="N95" s="232">
        <v>2021</v>
      </c>
      <c r="O95" s="232"/>
      <c r="P95" s="232"/>
      <c r="Q95" s="232">
        <v>2022</v>
      </c>
      <c r="R95" s="232"/>
      <c r="S95" s="232"/>
    </row>
    <row r="96" spans="1:22" ht="15">
      <c r="A96" s="232"/>
      <c r="B96" s="232"/>
      <c r="C96" s="232"/>
      <c r="D96" s="232"/>
      <c r="E96" s="232" t="s">
        <v>165</v>
      </c>
      <c r="F96" s="232"/>
      <c r="G96" s="232"/>
      <c r="H96" s="232" t="s">
        <v>5</v>
      </c>
      <c r="I96" s="232"/>
      <c r="J96" s="232"/>
      <c r="K96" s="232"/>
      <c r="L96" s="232"/>
      <c r="M96" s="232"/>
      <c r="N96" s="232"/>
      <c r="O96" s="232"/>
      <c r="P96" s="232"/>
      <c r="Q96" s="232"/>
      <c r="R96" s="232"/>
      <c r="S96" s="232"/>
    </row>
    <row r="97" spans="1:25" ht="15">
      <c r="A97" s="232"/>
      <c r="B97" s="142" t="s">
        <v>27</v>
      </c>
      <c r="C97" s="142" t="s">
        <v>28</v>
      </c>
      <c r="D97" s="142" t="s">
        <v>29</v>
      </c>
      <c r="E97" s="142" t="s">
        <v>27</v>
      </c>
      <c r="F97" s="142" t="s">
        <v>28</v>
      </c>
      <c r="G97" s="142" t="s">
        <v>29</v>
      </c>
      <c r="H97" s="142" t="s">
        <v>27</v>
      </c>
      <c r="I97" s="142" t="s">
        <v>28</v>
      </c>
      <c r="J97" s="142" t="s">
        <v>29</v>
      </c>
      <c r="K97" s="142" t="s">
        <v>27</v>
      </c>
      <c r="L97" s="142" t="s">
        <v>28</v>
      </c>
      <c r="M97" s="142" t="s">
        <v>29</v>
      </c>
      <c r="N97" s="142" t="s">
        <v>27</v>
      </c>
      <c r="O97" s="142" t="s">
        <v>28</v>
      </c>
      <c r="P97" s="142" t="s">
        <v>29</v>
      </c>
      <c r="Q97" s="142" t="s">
        <v>27</v>
      </c>
      <c r="R97" s="142" t="s">
        <v>28</v>
      </c>
      <c r="S97" s="142" t="s">
        <v>29</v>
      </c>
    </row>
    <row r="98" spans="1:25">
      <c r="A98" s="6" t="s">
        <v>30</v>
      </c>
      <c r="B98" s="30"/>
      <c r="C98" s="30"/>
      <c r="D98" s="33">
        <f>SUM(B98:C98)</f>
        <v>0</v>
      </c>
      <c r="E98" s="30"/>
      <c r="F98" s="30"/>
      <c r="G98" s="31">
        <f>SUM(E98:F98)</f>
        <v>0</v>
      </c>
      <c r="H98" s="32"/>
      <c r="I98" s="32"/>
      <c r="J98" s="31">
        <f>SUM(H98:I98)</f>
        <v>0</v>
      </c>
      <c r="K98" s="30"/>
      <c r="L98" s="30"/>
      <c r="M98" s="31">
        <f>SUM(K98:L98)</f>
        <v>0</v>
      </c>
      <c r="N98" s="30"/>
      <c r="O98" s="30"/>
      <c r="P98" s="31">
        <f>SUM(N98:O98)</f>
        <v>0</v>
      </c>
      <c r="Q98" s="30"/>
      <c r="R98" s="30"/>
      <c r="S98" s="34">
        <f>SUM(Q98:R98)</f>
        <v>0</v>
      </c>
    </row>
    <row r="99" spans="1:25">
      <c r="A99" s="35" t="s">
        <v>31</v>
      </c>
      <c r="B99" s="36"/>
      <c r="C99" s="36"/>
      <c r="D99" s="39">
        <f>SUM(B99:C99)</f>
        <v>0</v>
      </c>
      <c r="E99" s="36"/>
      <c r="F99" s="36"/>
      <c r="G99" s="37">
        <f>SUM(E99:F99)</f>
        <v>0</v>
      </c>
      <c r="H99" s="38"/>
      <c r="I99" s="38"/>
      <c r="J99" s="37">
        <f>SUM(H99:I99)</f>
        <v>0</v>
      </c>
      <c r="K99" s="36"/>
      <c r="L99" s="36"/>
      <c r="M99" s="37">
        <f>SUM(K99:L99)</f>
        <v>0</v>
      </c>
      <c r="N99" s="36"/>
      <c r="O99" s="36"/>
      <c r="P99" s="37">
        <f>SUM(N99:O99)</f>
        <v>0</v>
      </c>
      <c r="Q99" s="36"/>
      <c r="R99" s="36"/>
      <c r="S99" s="40">
        <f>SUM(Q99:R99)</f>
        <v>0</v>
      </c>
    </row>
    <row r="100" spans="1:25">
      <c r="A100" s="41" t="s">
        <v>32</v>
      </c>
      <c r="B100" s="37">
        <f>SUM(B98:B99)</f>
        <v>0</v>
      </c>
      <c r="C100" s="37">
        <f>SUM(C98:C99)</f>
        <v>0</v>
      </c>
      <c r="D100" s="39">
        <f>SUM(B100:C100)</f>
        <v>0</v>
      </c>
      <c r="E100" s="37">
        <f>SUM(E98:E99)</f>
        <v>0</v>
      </c>
      <c r="F100" s="37">
        <f>SUM(F98:F99)</f>
        <v>0</v>
      </c>
      <c r="G100" s="37">
        <f>SUM(E100:F100)</f>
        <v>0</v>
      </c>
      <c r="H100" s="37">
        <f>SUM(H98:H99)</f>
        <v>0</v>
      </c>
      <c r="I100" s="37">
        <f>SUM(I98:I99)</f>
        <v>0</v>
      </c>
      <c r="J100" s="37">
        <f>SUM(H100:I100)</f>
        <v>0</v>
      </c>
      <c r="K100" s="37">
        <f>SUM(K98:K99)</f>
        <v>0</v>
      </c>
      <c r="L100" s="37">
        <f>SUM(L98:L99)</f>
        <v>0</v>
      </c>
      <c r="M100" s="37">
        <f>SUM(K100:L100)</f>
        <v>0</v>
      </c>
      <c r="N100" s="37">
        <f>SUM(N98:N99)</f>
        <v>0</v>
      </c>
      <c r="O100" s="37">
        <f>SUM(O98:O99)</f>
        <v>0</v>
      </c>
      <c r="P100" s="37">
        <f>SUM(N100:O100)</f>
        <v>0</v>
      </c>
      <c r="Q100" s="37">
        <f>SUM(Q98:Q99)</f>
        <v>0</v>
      </c>
      <c r="R100" s="37">
        <f>SUM(R98:R99)</f>
        <v>0</v>
      </c>
      <c r="S100" s="40">
        <f>SUM(Q100:R100)</f>
        <v>0</v>
      </c>
    </row>
    <row r="101" spans="1:25">
      <c r="A101" s="9" t="s">
        <v>33</v>
      </c>
      <c r="B101" s="42">
        <f t="shared" ref="B101:S101" si="9">IFERROR(B98*100/B100,0)</f>
        <v>0</v>
      </c>
      <c r="C101" s="42">
        <f t="shared" si="9"/>
        <v>0</v>
      </c>
      <c r="D101" s="42">
        <f t="shared" si="9"/>
        <v>0</v>
      </c>
      <c r="E101" s="42">
        <f t="shared" si="9"/>
        <v>0</v>
      </c>
      <c r="F101" s="42">
        <f t="shared" si="9"/>
        <v>0</v>
      </c>
      <c r="G101" s="42">
        <f t="shared" si="9"/>
        <v>0</v>
      </c>
      <c r="H101" s="42">
        <f t="shared" si="9"/>
        <v>0</v>
      </c>
      <c r="I101" s="42">
        <f t="shared" si="9"/>
        <v>0</v>
      </c>
      <c r="J101" s="42">
        <f t="shared" si="9"/>
        <v>0</v>
      </c>
      <c r="K101" s="42">
        <f t="shared" si="9"/>
        <v>0</v>
      </c>
      <c r="L101" s="42">
        <f t="shared" si="9"/>
        <v>0</v>
      </c>
      <c r="M101" s="42">
        <f t="shared" si="9"/>
        <v>0</v>
      </c>
      <c r="N101" s="42">
        <f t="shared" si="9"/>
        <v>0</v>
      </c>
      <c r="O101" s="42">
        <f t="shared" si="9"/>
        <v>0</v>
      </c>
      <c r="P101" s="42">
        <f t="shared" si="9"/>
        <v>0</v>
      </c>
      <c r="Q101" s="42">
        <f t="shared" si="9"/>
        <v>0</v>
      </c>
      <c r="R101" s="42">
        <f t="shared" si="9"/>
        <v>0</v>
      </c>
      <c r="S101" s="43">
        <f t="shared" si="9"/>
        <v>0</v>
      </c>
    </row>
    <row r="102" spans="1:25">
      <c r="A102" s="282" t="s">
        <v>185</v>
      </c>
      <c r="B102" s="282"/>
      <c r="C102" s="282"/>
      <c r="D102" s="282"/>
      <c r="E102" s="282"/>
      <c r="F102" s="282"/>
      <c r="G102" s="282"/>
      <c r="H102" s="282"/>
      <c r="I102" s="282"/>
      <c r="J102" s="282"/>
      <c r="K102" s="282"/>
      <c r="L102" s="282"/>
      <c r="M102" s="282"/>
      <c r="N102" s="282"/>
      <c r="O102" s="282"/>
      <c r="P102" s="282"/>
      <c r="Q102" s="282"/>
      <c r="R102" s="282"/>
      <c r="S102" s="282"/>
      <c r="T102" s="282"/>
      <c r="U102" s="282"/>
      <c r="V102" s="282"/>
      <c r="W102" s="282"/>
      <c r="X102" s="282"/>
      <c r="Y102" s="282"/>
    </row>
    <row r="103" spans="1:25">
      <c r="A103" s="2"/>
    </row>
    <row r="104" spans="1:25" ht="15">
      <c r="A104" s="283" t="s">
        <v>34</v>
      </c>
      <c r="B104" s="232">
        <v>2018</v>
      </c>
      <c r="C104" s="232"/>
      <c r="D104" s="232"/>
      <c r="E104" s="232">
        <v>2019</v>
      </c>
      <c r="F104" s="232"/>
      <c r="G104" s="232"/>
      <c r="H104" s="232">
        <v>2019</v>
      </c>
      <c r="I104" s="232"/>
      <c r="J104" s="232"/>
      <c r="K104" s="232">
        <v>2020</v>
      </c>
      <c r="L104" s="232"/>
      <c r="M104" s="232"/>
      <c r="N104" s="232">
        <v>2021</v>
      </c>
      <c r="O104" s="232"/>
      <c r="P104" s="232"/>
      <c r="Q104" s="232">
        <v>2022</v>
      </c>
      <c r="R104" s="232"/>
      <c r="S104" s="232"/>
    </row>
    <row r="105" spans="1:25" ht="15">
      <c r="A105" s="284"/>
      <c r="B105" s="232"/>
      <c r="C105" s="232"/>
      <c r="D105" s="232"/>
      <c r="E105" s="232" t="s">
        <v>165</v>
      </c>
      <c r="F105" s="232"/>
      <c r="G105" s="232"/>
      <c r="H105" s="232" t="s">
        <v>5</v>
      </c>
      <c r="I105" s="232"/>
      <c r="J105" s="232"/>
      <c r="K105" s="232"/>
      <c r="L105" s="232"/>
      <c r="M105" s="232"/>
      <c r="N105" s="232"/>
      <c r="O105" s="232"/>
      <c r="P105" s="232"/>
      <c r="Q105" s="232"/>
      <c r="R105" s="232"/>
      <c r="S105" s="232"/>
    </row>
    <row r="106" spans="1:25" ht="15">
      <c r="A106" s="285"/>
      <c r="B106" s="142" t="s">
        <v>27</v>
      </c>
      <c r="C106" s="142" t="s">
        <v>28</v>
      </c>
      <c r="D106" s="142" t="s">
        <v>29</v>
      </c>
      <c r="E106" s="142" t="s">
        <v>27</v>
      </c>
      <c r="F106" s="142" t="s">
        <v>28</v>
      </c>
      <c r="G106" s="142" t="s">
        <v>29</v>
      </c>
      <c r="H106" s="142" t="s">
        <v>27</v>
      </c>
      <c r="I106" s="142" t="s">
        <v>28</v>
      </c>
      <c r="J106" s="142" t="s">
        <v>29</v>
      </c>
      <c r="K106" s="142" t="s">
        <v>27</v>
      </c>
      <c r="L106" s="142" t="s">
        <v>28</v>
      </c>
      <c r="M106" s="142" t="s">
        <v>29</v>
      </c>
      <c r="N106" s="142" t="s">
        <v>27</v>
      </c>
      <c r="O106" s="142" t="s">
        <v>28</v>
      </c>
      <c r="P106" s="142" t="s">
        <v>29</v>
      </c>
      <c r="Q106" s="142" t="s">
        <v>27</v>
      </c>
      <c r="R106" s="142" t="s">
        <v>28</v>
      </c>
      <c r="S106" s="142" t="s">
        <v>29</v>
      </c>
    </row>
    <row r="107" spans="1:25">
      <c r="A107" s="6" t="s">
        <v>35</v>
      </c>
      <c r="B107" s="32"/>
      <c r="C107" s="32"/>
      <c r="D107" s="31">
        <f>+SUM(B107:C107)</f>
        <v>0</v>
      </c>
      <c r="E107" s="30"/>
      <c r="F107" s="30"/>
      <c r="G107" s="31">
        <f>+SUM(E107:F107)</f>
        <v>0</v>
      </c>
      <c r="H107" s="32"/>
      <c r="I107" s="32"/>
      <c r="J107" s="31">
        <f>+SUM(H107:I107)</f>
        <v>0</v>
      </c>
      <c r="K107" s="30"/>
      <c r="L107" s="30"/>
      <c r="M107" s="31">
        <f>+SUM(K107:L107)</f>
        <v>0</v>
      </c>
      <c r="N107" s="30"/>
      <c r="O107" s="30"/>
      <c r="P107" s="31">
        <f t="shared" ref="P107:P109" si="10">+SUM(N107:O107)</f>
        <v>0</v>
      </c>
      <c r="Q107" s="30"/>
      <c r="R107" s="30"/>
      <c r="S107" s="34">
        <f t="shared" ref="S107:S109" si="11">+SUM(Q107:R107)</f>
        <v>0</v>
      </c>
    </row>
    <row r="108" spans="1:25">
      <c r="A108" s="41" t="s">
        <v>36</v>
      </c>
      <c r="B108" s="38"/>
      <c r="C108" s="38"/>
      <c r="D108" s="37">
        <f>+SUM(B108:C108)</f>
        <v>0</v>
      </c>
      <c r="E108" s="36"/>
      <c r="F108" s="36"/>
      <c r="G108" s="37">
        <f>+SUM(E108:F108)</f>
        <v>0</v>
      </c>
      <c r="H108" s="38"/>
      <c r="I108" s="38"/>
      <c r="J108" s="37">
        <f>+SUM(H108:I108)</f>
        <v>0</v>
      </c>
      <c r="K108" s="36"/>
      <c r="L108" s="36"/>
      <c r="M108" s="37">
        <f>+SUM(K108:L108)</f>
        <v>0</v>
      </c>
      <c r="N108" s="36"/>
      <c r="O108" s="36"/>
      <c r="P108" s="37">
        <f t="shared" si="10"/>
        <v>0</v>
      </c>
      <c r="Q108" s="36"/>
      <c r="R108" s="36"/>
      <c r="S108" s="40">
        <f t="shared" si="11"/>
        <v>0</v>
      </c>
    </row>
    <row r="109" spans="1:25">
      <c r="A109" s="41" t="s">
        <v>37</v>
      </c>
      <c r="B109" s="38"/>
      <c r="C109" s="38"/>
      <c r="D109" s="37">
        <f>+SUM(B109:C109)</f>
        <v>0</v>
      </c>
      <c r="E109" s="36"/>
      <c r="F109" s="36"/>
      <c r="G109" s="37">
        <f>+SUM(E109:F109)</f>
        <v>0</v>
      </c>
      <c r="H109" s="38"/>
      <c r="I109" s="38"/>
      <c r="J109" s="37">
        <f>+SUM(H109:I109)</f>
        <v>0</v>
      </c>
      <c r="K109" s="36"/>
      <c r="L109" s="36"/>
      <c r="M109" s="37">
        <f>+SUM(K109:L109)</f>
        <v>0</v>
      </c>
      <c r="N109" s="36"/>
      <c r="O109" s="36"/>
      <c r="P109" s="37">
        <f t="shared" si="10"/>
        <v>0</v>
      </c>
      <c r="Q109" s="36"/>
      <c r="R109" s="36"/>
      <c r="S109" s="40">
        <f t="shared" si="11"/>
        <v>0</v>
      </c>
    </row>
    <row r="110" spans="1:25">
      <c r="A110" s="35" t="s">
        <v>17</v>
      </c>
      <c r="B110" s="39">
        <f t="shared" ref="B110:S110" si="12">+B107+B108+B109</f>
        <v>0</v>
      </c>
      <c r="C110" s="39">
        <f t="shared" si="12"/>
        <v>0</v>
      </c>
      <c r="D110" s="39">
        <f t="shared" si="12"/>
        <v>0</v>
      </c>
      <c r="E110" s="39">
        <f t="shared" si="12"/>
        <v>0</v>
      </c>
      <c r="F110" s="39">
        <f t="shared" si="12"/>
        <v>0</v>
      </c>
      <c r="G110" s="39">
        <f t="shared" si="12"/>
        <v>0</v>
      </c>
      <c r="H110" s="39">
        <f t="shared" si="12"/>
        <v>0</v>
      </c>
      <c r="I110" s="39">
        <f t="shared" si="12"/>
        <v>0</v>
      </c>
      <c r="J110" s="39">
        <f t="shared" si="12"/>
        <v>0</v>
      </c>
      <c r="K110" s="39">
        <f t="shared" si="12"/>
        <v>0</v>
      </c>
      <c r="L110" s="39">
        <f t="shared" si="12"/>
        <v>0</v>
      </c>
      <c r="M110" s="39">
        <f t="shared" si="12"/>
        <v>0</v>
      </c>
      <c r="N110" s="39">
        <f t="shared" si="12"/>
        <v>0</v>
      </c>
      <c r="O110" s="39">
        <f t="shared" si="12"/>
        <v>0</v>
      </c>
      <c r="P110" s="39">
        <f t="shared" si="12"/>
        <v>0</v>
      </c>
      <c r="Q110" s="39">
        <f t="shared" si="12"/>
        <v>0</v>
      </c>
      <c r="R110" s="39">
        <f t="shared" si="12"/>
        <v>0</v>
      </c>
      <c r="S110" s="44">
        <f t="shared" si="12"/>
        <v>0</v>
      </c>
    </row>
    <row r="111" spans="1:25">
      <c r="A111" s="35" t="s">
        <v>38</v>
      </c>
      <c r="B111" s="38"/>
      <c r="C111" s="38"/>
      <c r="D111" s="37">
        <f t="shared" ref="D111:D116" si="13">+SUM(B111:C111)</f>
        <v>0</v>
      </c>
      <c r="E111" s="36"/>
      <c r="F111" s="36"/>
      <c r="G111" s="37">
        <f t="shared" ref="G111:G116" si="14">+SUM(E111:F111)</f>
        <v>0</v>
      </c>
      <c r="H111" s="38"/>
      <c r="I111" s="38"/>
      <c r="J111" s="37">
        <f t="shared" ref="J111:J116" si="15">+SUM(H111:I111)</f>
        <v>0</v>
      </c>
      <c r="K111" s="36"/>
      <c r="L111" s="36"/>
      <c r="M111" s="37">
        <f t="shared" ref="M111:M116" si="16">+SUM(K111:L111)</f>
        <v>0</v>
      </c>
      <c r="N111" s="36"/>
      <c r="O111" s="36"/>
      <c r="P111" s="37">
        <f t="shared" ref="P111:P116" si="17">+SUM(N111:O111)</f>
        <v>0</v>
      </c>
      <c r="Q111" s="36"/>
      <c r="R111" s="36"/>
      <c r="S111" s="40">
        <f t="shared" ref="S111:S116" si="18">+SUM(Q111:R111)</f>
        <v>0</v>
      </c>
    </row>
    <row r="112" spans="1:25">
      <c r="A112" s="35" t="s">
        <v>39</v>
      </c>
      <c r="B112" s="38"/>
      <c r="C112" s="38"/>
      <c r="D112" s="37">
        <f t="shared" si="13"/>
        <v>0</v>
      </c>
      <c r="E112" s="36"/>
      <c r="F112" s="36"/>
      <c r="G112" s="37">
        <f t="shared" si="14"/>
        <v>0</v>
      </c>
      <c r="H112" s="38"/>
      <c r="I112" s="38"/>
      <c r="J112" s="37">
        <f t="shared" si="15"/>
        <v>0</v>
      </c>
      <c r="K112" s="36"/>
      <c r="L112" s="36"/>
      <c r="M112" s="37">
        <f t="shared" si="16"/>
        <v>0</v>
      </c>
      <c r="N112" s="36"/>
      <c r="O112" s="36"/>
      <c r="P112" s="37">
        <f t="shared" si="17"/>
        <v>0</v>
      </c>
      <c r="Q112" s="36"/>
      <c r="R112" s="36"/>
      <c r="S112" s="40">
        <f t="shared" si="18"/>
        <v>0</v>
      </c>
    </row>
    <row r="113" spans="1:19">
      <c r="A113" s="41" t="s">
        <v>40</v>
      </c>
      <c r="B113" s="38"/>
      <c r="C113" s="38"/>
      <c r="D113" s="37">
        <f t="shared" si="13"/>
        <v>0</v>
      </c>
      <c r="E113" s="36"/>
      <c r="F113" s="36"/>
      <c r="G113" s="37">
        <f t="shared" si="14"/>
        <v>0</v>
      </c>
      <c r="H113" s="38"/>
      <c r="I113" s="38"/>
      <c r="J113" s="37">
        <f t="shared" si="15"/>
        <v>0</v>
      </c>
      <c r="K113" s="36"/>
      <c r="L113" s="36"/>
      <c r="M113" s="37">
        <f t="shared" si="16"/>
        <v>0</v>
      </c>
      <c r="N113" s="36"/>
      <c r="O113" s="36"/>
      <c r="P113" s="37">
        <f t="shared" si="17"/>
        <v>0</v>
      </c>
      <c r="Q113" s="36"/>
      <c r="R113" s="36"/>
      <c r="S113" s="40">
        <f t="shared" si="18"/>
        <v>0</v>
      </c>
    </row>
    <row r="114" spans="1:19">
      <c r="A114" s="41" t="s">
        <v>41</v>
      </c>
      <c r="B114" s="38"/>
      <c r="C114" s="38"/>
      <c r="D114" s="37">
        <f t="shared" si="13"/>
        <v>0</v>
      </c>
      <c r="E114" s="36"/>
      <c r="F114" s="36"/>
      <c r="G114" s="37">
        <f t="shared" si="14"/>
        <v>0</v>
      </c>
      <c r="H114" s="38"/>
      <c r="I114" s="38"/>
      <c r="J114" s="37">
        <f t="shared" si="15"/>
        <v>0</v>
      </c>
      <c r="K114" s="36"/>
      <c r="L114" s="36"/>
      <c r="M114" s="37">
        <f t="shared" si="16"/>
        <v>0</v>
      </c>
      <c r="N114" s="36"/>
      <c r="O114" s="36"/>
      <c r="P114" s="37">
        <f t="shared" si="17"/>
        <v>0</v>
      </c>
      <c r="Q114" s="36"/>
      <c r="R114" s="36"/>
      <c r="S114" s="40">
        <f t="shared" si="18"/>
        <v>0</v>
      </c>
    </row>
    <row r="115" spans="1:19">
      <c r="A115" s="35" t="s">
        <v>42</v>
      </c>
      <c r="B115" s="38"/>
      <c r="C115" s="38"/>
      <c r="D115" s="37">
        <f t="shared" si="13"/>
        <v>0</v>
      </c>
      <c r="E115" s="36"/>
      <c r="F115" s="36"/>
      <c r="G115" s="37">
        <f t="shared" si="14"/>
        <v>0</v>
      </c>
      <c r="H115" s="38"/>
      <c r="I115" s="38"/>
      <c r="J115" s="37">
        <f t="shared" si="15"/>
        <v>0</v>
      </c>
      <c r="K115" s="36"/>
      <c r="L115" s="36"/>
      <c r="M115" s="37">
        <f t="shared" si="16"/>
        <v>0</v>
      </c>
      <c r="N115" s="36"/>
      <c r="O115" s="36"/>
      <c r="P115" s="37">
        <f t="shared" si="17"/>
        <v>0</v>
      </c>
      <c r="Q115" s="36"/>
      <c r="R115" s="36"/>
      <c r="S115" s="40">
        <f t="shared" si="18"/>
        <v>0</v>
      </c>
    </row>
    <row r="116" spans="1:19" ht="25.5">
      <c r="A116" s="45" t="s">
        <v>43</v>
      </c>
      <c r="B116" s="47"/>
      <c r="C116" s="47"/>
      <c r="D116" s="42">
        <f t="shared" si="13"/>
        <v>0</v>
      </c>
      <c r="E116" s="46"/>
      <c r="F116" s="46"/>
      <c r="G116" s="42">
        <f t="shared" si="14"/>
        <v>0</v>
      </c>
      <c r="H116" s="47"/>
      <c r="I116" s="47"/>
      <c r="J116" s="42">
        <f t="shared" si="15"/>
        <v>0</v>
      </c>
      <c r="K116" s="46"/>
      <c r="L116" s="46"/>
      <c r="M116" s="42">
        <f t="shared" si="16"/>
        <v>0</v>
      </c>
      <c r="N116" s="46"/>
      <c r="O116" s="46"/>
      <c r="P116" s="42">
        <f t="shared" si="17"/>
        <v>0</v>
      </c>
      <c r="Q116" s="46"/>
      <c r="R116" s="46"/>
      <c r="S116" s="43">
        <f t="shared" si="18"/>
        <v>0</v>
      </c>
    </row>
    <row r="118" spans="1:19" ht="15">
      <c r="A118" s="222" t="s">
        <v>44</v>
      </c>
      <c r="B118" s="232">
        <v>2018</v>
      </c>
      <c r="C118" s="232"/>
      <c r="D118" s="232"/>
      <c r="E118" s="232">
        <v>2019</v>
      </c>
      <c r="F118" s="232"/>
      <c r="G118" s="232"/>
      <c r="H118" s="232">
        <v>2019</v>
      </c>
      <c r="I118" s="232"/>
      <c r="J118" s="232"/>
      <c r="K118" s="232">
        <v>2020</v>
      </c>
      <c r="L118" s="232"/>
      <c r="M118" s="232"/>
      <c r="N118" s="232">
        <v>2021</v>
      </c>
      <c r="O118" s="232"/>
      <c r="P118" s="232"/>
      <c r="Q118" s="232">
        <v>2022</v>
      </c>
      <c r="R118" s="232"/>
      <c r="S118" s="232"/>
    </row>
    <row r="119" spans="1:19" ht="15">
      <c r="A119" s="223"/>
      <c r="B119" s="232"/>
      <c r="C119" s="232"/>
      <c r="D119" s="232"/>
      <c r="E119" s="232" t="s">
        <v>165</v>
      </c>
      <c r="F119" s="232"/>
      <c r="G119" s="232"/>
      <c r="H119" s="232" t="s">
        <v>5</v>
      </c>
      <c r="I119" s="232"/>
      <c r="J119" s="232"/>
      <c r="K119" s="232"/>
      <c r="L119" s="232"/>
      <c r="M119" s="232"/>
      <c r="N119" s="232"/>
      <c r="O119" s="232"/>
      <c r="P119" s="232"/>
      <c r="Q119" s="232"/>
      <c r="R119" s="232"/>
      <c r="S119" s="232"/>
    </row>
    <row r="120" spans="1:19" ht="15">
      <c r="A120" s="224"/>
      <c r="B120" s="142" t="s">
        <v>27</v>
      </c>
      <c r="C120" s="142" t="s">
        <v>28</v>
      </c>
      <c r="D120" s="142" t="s">
        <v>29</v>
      </c>
      <c r="E120" s="142" t="s">
        <v>27</v>
      </c>
      <c r="F120" s="142" t="s">
        <v>28</v>
      </c>
      <c r="G120" s="142" t="s">
        <v>29</v>
      </c>
      <c r="H120" s="142" t="s">
        <v>27</v>
      </c>
      <c r="I120" s="142" t="s">
        <v>28</v>
      </c>
      <c r="J120" s="142" t="s">
        <v>29</v>
      </c>
      <c r="K120" s="142" t="s">
        <v>27</v>
      </c>
      <c r="L120" s="142" t="s">
        <v>28</v>
      </c>
      <c r="M120" s="142" t="s">
        <v>29</v>
      </c>
      <c r="N120" s="142" t="s">
        <v>27</v>
      </c>
      <c r="O120" s="142" t="s">
        <v>28</v>
      </c>
      <c r="P120" s="142" t="s">
        <v>29</v>
      </c>
      <c r="Q120" s="142" t="s">
        <v>27</v>
      </c>
      <c r="R120" s="142" t="s">
        <v>28</v>
      </c>
      <c r="S120" s="142" t="s">
        <v>29</v>
      </c>
    </row>
    <row r="121" spans="1:19">
      <c r="A121" s="48" t="s">
        <v>35</v>
      </c>
      <c r="B121" s="49">
        <f t="shared" ref="B121:S123" si="19">IF(B107=0,0,B107*100/B$98)</f>
        <v>0</v>
      </c>
      <c r="C121" s="49">
        <f t="shared" si="19"/>
        <v>0</v>
      </c>
      <c r="D121" s="49">
        <f t="shared" si="19"/>
        <v>0</v>
      </c>
      <c r="E121" s="49">
        <f t="shared" si="19"/>
        <v>0</v>
      </c>
      <c r="F121" s="49">
        <f t="shared" si="19"/>
        <v>0</v>
      </c>
      <c r="G121" s="49">
        <f t="shared" si="19"/>
        <v>0</v>
      </c>
      <c r="H121" s="49">
        <f t="shared" si="19"/>
        <v>0</v>
      </c>
      <c r="I121" s="49">
        <f t="shared" si="19"/>
        <v>0</v>
      </c>
      <c r="J121" s="49">
        <f t="shared" si="19"/>
        <v>0</v>
      </c>
      <c r="K121" s="49">
        <f t="shared" si="19"/>
        <v>0</v>
      </c>
      <c r="L121" s="49">
        <f t="shared" si="19"/>
        <v>0</v>
      </c>
      <c r="M121" s="49">
        <f t="shared" si="19"/>
        <v>0</v>
      </c>
      <c r="N121" s="49">
        <f t="shared" si="19"/>
        <v>0</v>
      </c>
      <c r="O121" s="49">
        <f t="shared" si="19"/>
        <v>0</v>
      </c>
      <c r="P121" s="49">
        <f t="shared" si="19"/>
        <v>0</v>
      </c>
      <c r="Q121" s="49">
        <f t="shared" si="19"/>
        <v>0</v>
      </c>
      <c r="R121" s="49">
        <f t="shared" si="19"/>
        <v>0</v>
      </c>
      <c r="S121" s="50">
        <f t="shared" si="19"/>
        <v>0</v>
      </c>
    </row>
    <row r="122" spans="1:19">
      <c r="A122" s="51" t="s">
        <v>36</v>
      </c>
      <c r="B122" s="52">
        <f t="shared" si="19"/>
        <v>0</v>
      </c>
      <c r="C122" s="52">
        <f t="shared" si="19"/>
        <v>0</v>
      </c>
      <c r="D122" s="52">
        <f t="shared" si="19"/>
        <v>0</v>
      </c>
      <c r="E122" s="52">
        <f t="shared" si="19"/>
        <v>0</v>
      </c>
      <c r="F122" s="52">
        <f t="shared" si="19"/>
        <v>0</v>
      </c>
      <c r="G122" s="52">
        <f t="shared" si="19"/>
        <v>0</v>
      </c>
      <c r="H122" s="52">
        <f t="shared" si="19"/>
        <v>0</v>
      </c>
      <c r="I122" s="52">
        <f t="shared" si="19"/>
        <v>0</v>
      </c>
      <c r="J122" s="52">
        <f t="shared" si="19"/>
        <v>0</v>
      </c>
      <c r="K122" s="52">
        <f t="shared" si="19"/>
        <v>0</v>
      </c>
      <c r="L122" s="52">
        <f t="shared" si="19"/>
        <v>0</v>
      </c>
      <c r="M122" s="52">
        <f t="shared" si="19"/>
        <v>0</v>
      </c>
      <c r="N122" s="52">
        <f t="shared" si="19"/>
        <v>0</v>
      </c>
      <c r="O122" s="52">
        <f t="shared" si="19"/>
        <v>0</v>
      </c>
      <c r="P122" s="52">
        <f t="shared" si="19"/>
        <v>0</v>
      </c>
      <c r="Q122" s="52">
        <f t="shared" si="19"/>
        <v>0</v>
      </c>
      <c r="R122" s="52">
        <f t="shared" si="19"/>
        <v>0</v>
      </c>
      <c r="S122" s="53">
        <f t="shared" si="19"/>
        <v>0</v>
      </c>
    </row>
    <row r="123" spans="1:19">
      <c r="A123" s="51" t="s">
        <v>37</v>
      </c>
      <c r="B123" s="52">
        <f t="shared" si="19"/>
        <v>0</v>
      </c>
      <c r="C123" s="52">
        <f t="shared" si="19"/>
        <v>0</v>
      </c>
      <c r="D123" s="52">
        <f t="shared" si="19"/>
        <v>0</v>
      </c>
      <c r="E123" s="52">
        <f t="shared" si="19"/>
        <v>0</v>
      </c>
      <c r="F123" s="52">
        <f t="shared" si="19"/>
        <v>0</v>
      </c>
      <c r="G123" s="52">
        <f t="shared" si="19"/>
        <v>0</v>
      </c>
      <c r="H123" s="52">
        <f t="shared" si="19"/>
        <v>0</v>
      </c>
      <c r="I123" s="52">
        <f t="shared" si="19"/>
        <v>0</v>
      </c>
      <c r="J123" s="52">
        <f t="shared" si="19"/>
        <v>0</v>
      </c>
      <c r="K123" s="52">
        <f t="shared" si="19"/>
        <v>0</v>
      </c>
      <c r="L123" s="52">
        <f t="shared" si="19"/>
        <v>0</v>
      </c>
      <c r="M123" s="52">
        <f t="shared" si="19"/>
        <v>0</v>
      </c>
      <c r="N123" s="52">
        <f t="shared" si="19"/>
        <v>0</v>
      </c>
      <c r="O123" s="52">
        <f t="shared" si="19"/>
        <v>0</v>
      </c>
      <c r="P123" s="52">
        <f t="shared" si="19"/>
        <v>0</v>
      </c>
      <c r="Q123" s="52">
        <f t="shared" si="19"/>
        <v>0</v>
      </c>
      <c r="R123" s="52">
        <f t="shared" si="19"/>
        <v>0</v>
      </c>
      <c r="S123" s="53">
        <f t="shared" si="19"/>
        <v>0</v>
      </c>
    </row>
    <row r="124" spans="1:19">
      <c r="A124" s="51" t="s">
        <v>17</v>
      </c>
      <c r="B124" s="52">
        <f t="shared" ref="B124:S124" si="20">IFERROR(B110*100/B98,0)</f>
        <v>0</v>
      </c>
      <c r="C124" s="52">
        <f t="shared" si="20"/>
        <v>0</v>
      </c>
      <c r="D124" s="52">
        <f t="shared" si="20"/>
        <v>0</v>
      </c>
      <c r="E124" s="52">
        <f t="shared" si="20"/>
        <v>0</v>
      </c>
      <c r="F124" s="52">
        <f t="shared" si="20"/>
        <v>0</v>
      </c>
      <c r="G124" s="52">
        <f t="shared" si="20"/>
        <v>0</v>
      </c>
      <c r="H124" s="52">
        <f t="shared" si="20"/>
        <v>0</v>
      </c>
      <c r="I124" s="52">
        <f t="shared" si="20"/>
        <v>0</v>
      </c>
      <c r="J124" s="52">
        <f t="shared" si="20"/>
        <v>0</v>
      </c>
      <c r="K124" s="52">
        <f t="shared" si="20"/>
        <v>0</v>
      </c>
      <c r="L124" s="52">
        <f t="shared" si="20"/>
        <v>0</v>
      </c>
      <c r="M124" s="52">
        <f t="shared" si="20"/>
        <v>0</v>
      </c>
      <c r="N124" s="52">
        <f t="shared" si="20"/>
        <v>0</v>
      </c>
      <c r="O124" s="52">
        <f t="shared" si="20"/>
        <v>0</v>
      </c>
      <c r="P124" s="52">
        <f t="shared" si="20"/>
        <v>0</v>
      </c>
      <c r="Q124" s="52">
        <f t="shared" si="20"/>
        <v>0</v>
      </c>
      <c r="R124" s="52">
        <f t="shared" si="20"/>
        <v>0</v>
      </c>
      <c r="S124" s="53">
        <f t="shared" si="20"/>
        <v>0</v>
      </c>
    </row>
    <row r="125" spans="1:19">
      <c r="A125" s="35" t="s">
        <v>38</v>
      </c>
      <c r="B125" s="52">
        <f t="shared" ref="B125:S125" si="21">IF(B111=0,0,B111*100/B110)</f>
        <v>0</v>
      </c>
      <c r="C125" s="52">
        <f t="shared" si="21"/>
        <v>0</v>
      </c>
      <c r="D125" s="52">
        <f t="shared" si="21"/>
        <v>0</v>
      </c>
      <c r="E125" s="52">
        <f t="shared" si="21"/>
        <v>0</v>
      </c>
      <c r="F125" s="52">
        <f t="shared" si="21"/>
        <v>0</v>
      </c>
      <c r="G125" s="52">
        <f t="shared" si="21"/>
        <v>0</v>
      </c>
      <c r="H125" s="52">
        <f t="shared" si="21"/>
        <v>0</v>
      </c>
      <c r="I125" s="52">
        <f t="shared" si="21"/>
        <v>0</v>
      </c>
      <c r="J125" s="52">
        <f t="shared" si="21"/>
        <v>0</v>
      </c>
      <c r="K125" s="52">
        <f t="shared" si="21"/>
        <v>0</v>
      </c>
      <c r="L125" s="52">
        <f t="shared" si="21"/>
        <v>0</v>
      </c>
      <c r="M125" s="52">
        <f t="shared" si="21"/>
        <v>0</v>
      </c>
      <c r="N125" s="52">
        <f t="shared" si="21"/>
        <v>0</v>
      </c>
      <c r="O125" s="52">
        <f t="shared" si="21"/>
        <v>0</v>
      </c>
      <c r="P125" s="52">
        <f t="shared" si="21"/>
        <v>0</v>
      </c>
      <c r="Q125" s="52">
        <f t="shared" si="21"/>
        <v>0</v>
      </c>
      <c r="R125" s="52">
        <f t="shared" si="21"/>
        <v>0</v>
      </c>
      <c r="S125" s="53">
        <f t="shared" si="21"/>
        <v>0</v>
      </c>
    </row>
    <row r="126" spans="1:19">
      <c r="A126" s="35" t="s">
        <v>39</v>
      </c>
      <c r="B126" s="52">
        <f t="shared" ref="B126:S126" si="22">IF(B112=0,0,B112*100/B109)</f>
        <v>0</v>
      </c>
      <c r="C126" s="52">
        <f t="shared" si="22"/>
        <v>0</v>
      </c>
      <c r="D126" s="52">
        <f t="shared" si="22"/>
        <v>0</v>
      </c>
      <c r="E126" s="52">
        <f t="shared" si="22"/>
        <v>0</v>
      </c>
      <c r="F126" s="52">
        <f t="shared" si="22"/>
        <v>0</v>
      </c>
      <c r="G126" s="52">
        <f t="shared" si="22"/>
        <v>0</v>
      </c>
      <c r="H126" s="52">
        <f t="shared" si="22"/>
        <v>0</v>
      </c>
      <c r="I126" s="52">
        <f t="shared" si="22"/>
        <v>0</v>
      </c>
      <c r="J126" s="52">
        <f t="shared" si="22"/>
        <v>0</v>
      </c>
      <c r="K126" s="52">
        <f t="shared" si="22"/>
        <v>0</v>
      </c>
      <c r="L126" s="52">
        <f t="shared" si="22"/>
        <v>0</v>
      </c>
      <c r="M126" s="52">
        <f t="shared" si="22"/>
        <v>0</v>
      </c>
      <c r="N126" s="52">
        <f t="shared" si="22"/>
        <v>0</v>
      </c>
      <c r="O126" s="52">
        <f t="shared" si="22"/>
        <v>0</v>
      </c>
      <c r="P126" s="52">
        <f t="shared" si="22"/>
        <v>0</v>
      </c>
      <c r="Q126" s="52">
        <f t="shared" si="22"/>
        <v>0</v>
      </c>
      <c r="R126" s="52">
        <f t="shared" si="22"/>
        <v>0</v>
      </c>
      <c r="S126" s="53">
        <f t="shared" si="22"/>
        <v>0</v>
      </c>
    </row>
    <row r="127" spans="1:19">
      <c r="A127" s="51" t="s">
        <v>40</v>
      </c>
      <c r="B127" s="52">
        <f>IF(B113=0,0,B113*100/B98)</f>
        <v>0</v>
      </c>
      <c r="C127" s="52">
        <f>IF(C113=0,0,C113*100/C98)</f>
        <v>0</v>
      </c>
      <c r="D127" s="52">
        <f t="shared" ref="D127:S127" si="23">IF(D113=0,0,D113*100/D98)</f>
        <v>0</v>
      </c>
      <c r="E127" s="52">
        <f t="shared" si="23"/>
        <v>0</v>
      </c>
      <c r="F127" s="52">
        <f t="shared" si="23"/>
        <v>0</v>
      </c>
      <c r="G127" s="52">
        <f t="shared" si="23"/>
        <v>0</v>
      </c>
      <c r="H127" s="52">
        <f t="shared" si="23"/>
        <v>0</v>
      </c>
      <c r="I127" s="52">
        <f t="shared" si="23"/>
        <v>0</v>
      </c>
      <c r="J127" s="52">
        <f t="shared" si="23"/>
        <v>0</v>
      </c>
      <c r="K127" s="52">
        <f t="shared" si="23"/>
        <v>0</v>
      </c>
      <c r="L127" s="52">
        <f t="shared" si="23"/>
        <v>0</v>
      </c>
      <c r="M127" s="52">
        <f t="shared" si="23"/>
        <v>0</v>
      </c>
      <c r="N127" s="52">
        <f t="shared" si="23"/>
        <v>0</v>
      </c>
      <c r="O127" s="52">
        <f t="shared" si="23"/>
        <v>0</v>
      </c>
      <c r="P127" s="52">
        <f t="shared" si="23"/>
        <v>0</v>
      </c>
      <c r="Q127" s="52">
        <f t="shared" si="23"/>
        <v>0</v>
      </c>
      <c r="R127" s="52">
        <f t="shared" si="23"/>
        <v>0</v>
      </c>
      <c r="S127" s="53">
        <f t="shared" si="23"/>
        <v>0</v>
      </c>
    </row>
    <row r="128" spans="1:19">
      <c r="A128" s="51" t="s">
        <v>45</v>
      </c>
      <c r="B128" s="52">
        <f>IF(B114=0,0,B114*100/B98)</f>
        <v>0</v>
      </c>
      <c r="C128" s="52">
        <f t="shared" ref="C128:S128" si="24">IF(C114=0,0,C114*100/C98)</f>
        <v>0</v>
      </c>
      <c r="D128" s="52">
        <f t="shared" si="24"/>
        <v>0</v>
      </c>
      <c r="E128" s="52">
        <f t="shared" si="24"/>
        <v>0</v>
      </c>
      <c r="F128" s="52">
        <f t="shared" si="24"/>
        <v>0</v>
      </c>
      <c r="G128" s="52">
        <f t="shared" si="24"/>
        <v>0</v>
      </c>
      <c r="H128" s="52">
        <f t="shared" si="24"/>
        <v>0</v>
      </c>
      <c r="I128" s="52">
        <f t="shared" si="24"/>
        <v>0</v>
      </c>
      <c r="J128" s="52">
        <f t="shared" si="24"/>
        <v>0</v>
      </c>
      <c r="K128" s="52">
        <f t="shared" si="24"/>
        <v>0</v>
      </c>
      <c r="L128" s="52">
        <f t="shared" si="24"/>
        <v>0</v>
      </c>
      <c r="M128" s="52">
        <f t="shared" si="24"/>
        <v>0</v>
      </c>
      <c r="N128" s="52">
        <f t="shared" si="24"/>
        <v>0</v>
      </c>
      <c r="O128" s="52">
        <f t="shared" si="24"/>
        <v>0</v>
      </c>
      <c r="P128" s="52">
        <f t="shared" si="24"/>
        <v>0</v>
      </c>
      <c r="Q128" s="52">
        <f t="shared" si="24"/>
        <v>0</v>
      </c>
      <c r="R128" s="52">
        <f t="shared" si="24"/>
        <v>0</v>
      </c>
      <c r="S128" s="53">
        <f t="shared" si="24"/>
        <v>0</v>
      </c>
    </row>
    <row r="129" spans="1:19">
      <c r="A129" s="54" t="s">
        <v>42</v>
      </c>
      <c r="B129" s="52">
        <f t="shared" ref="B129:S129" si="25">IF(B115=0,0,B115*100/B98)</f>
        <v>0</v>
      </c>
      <c r="C129" s="52">
        <f t="shared" si="25"/>
        <v>0</v>
      </c>
      <c r="D129" s="52">
        <f t="shared" si="25"/>
        <v>0</v>
      </c>
      <c r="E129" s="52">
        <f t="shared" si="25"/>
        <v>0</v>
      </c>
      <c r="F129" s="52">
        <f t="shared" si="25"/>
        <v>0</v>
      </c>
      <c r="G129" s="52">
        <f t="shared" si="25"/>
        <v>0</v>
      </c>
      <c r="H129" s="52">
        <f t="shared" si="25"/>
        <v>0</v>
      </c>
      <c r="I129" s="52">
        <f t="shared" si="25"/>
        <v>0</v>
      </c>
      <c r="J129" s="52">
        <f t="shared" si="25"/>
        <v>0</v>
      </c>
      <c r="K129" s="52">
        <f t="shared" si="25"/>
        <v>0</v>
      </c>
      <c r="L129" s="52">
        <f t="shared" si="25"/>
        <v>0</v>
      </c>
      <c r="M129" s="52">
        <f t="shared" si="25"/>
        <v>0</v>
      </c>
      <c r="N129" s="52">
        <f t="shared" si="25"/>
        <v>0</v>
      </c>
      <c r="O129" s="52">
        <f t="shared" si="25"/>
        <v>0</v>
      </c>
      <c r="P129" s="52">
        <f t="shared" si="25"/>
        <v>0</v>
      </c>
      <c r="Q129" s="52">
        <f t="shared" si="25"/>
        <v>0</v>
      </c>
      <c r="R129" s="52">
        <f t="shared" si="25"/>
        <v>0</v>
      </c>
      <c r="S129" s="53">
        <f t="shared" si="25"/>
        <v>0</v>
      </c>
    </row>
    <row r="130" spans="1:19" ht="25.5">
      <c r="A130" s="55" t="s">
        <v>43</v>
      </c>
      <c r="B130" s="56">
        <f t="shared" ref="B130:S130" si="26">IF(B116=0,0,B116*100/B100)</f>
        <v>0</v>
      </c>
      <c r="C130" s="56">
        <f t="shared" si="26"/>
        <v>0</v>
      </c>
      <c r="D130" s="56">
        <f t="shared" si="26"/>
        <v>0</v>
      </c>
      <c r="E130" s="56">
        <f t="shared" si="26"/>
        <v>0</v>
      </c>
      <c r="F130" s="56">
        <f t="shared" si="26"/>
        <v>0</v>
      </c>
      <c r="G130" s="56">
        <f t="shared" si="26"/>
        <v>0</v>
      </c>
      <c r="H130" s="56">
        <f t="shared" si="26"/>
        <v>0</v>
      </c>
      <c r="I130" s="56">
        <f t="shared" si="26"/>
        <v>0</v>
      </c>
      <c r="J130" s="56">
        <f t="shared" si="26"/>
        <v>0</v>
      </c>
      <c r="K130" s="56">
        <f t="shared" si="26"/>
        <v>0</v>
      </c>
      <c r="L130" s="56">
        <f t="shared" si="26"/>
        <v>0</v>
      </c>
      <c r="M130" s="56">
        <f t="shared" si="26"/>
        <v>0</v>
      </c>
      <c r="N130" s="56">
        <f t="shared" si="26"/>
        <v>0</v>
      </c>
      <c r="O130" s="56">
        <f t="shared" si="26"/>
        <v>0</v>
      </c>
      <c r="P130" s="56">
        <f t="shared" si="26"/>
        <v>0</v>
      </c>
      <c r="Q130" s="56">
        <f t="shared" si="26"/>
        <v>0</v>
      </c>
      <c r="R130" s="56">
        <f t="shared" si="26"/>
        <v>0</v>
      </c>
      <c r="S130" s="57">
        <f t="shared" si="26"/>
        <v>0</v>
      </c>
    </row>
    <row r="131" spans="1:19">
      <c r="A131" s="307" t="s">
        <v>185</v>
      </c>
      <c r="B131" s="307"/>
      <c r="C131" s="307"/>
      <c r="D131" s="307"/>
      <c r="E131" s="307"/>
      <c r="F131" s="307"/>
      <c r="G131" s="307"/>
      <c r="H131" s="307"/>
      <c r="I131" s="307"/>
      <c r="J131" s="307"/>
      <c r="K131" s="307"/>
      <c r="L131" s="307"/>
      <c r="M131" s="307"/>
      <c r="N131" s="307"/>
      <c r="O131" s="307"/>
      <c r="P131" s="307"/>
      <c r="Q131" s="307"/>
      <c r="R131" s="307"/>
      <c r="S131" s="307"/>
    </row>
    <row r="132" spans="1:19">
      <c r="A132" s="58"/>
    </row>
    <row r="133" spans="1:19" ht="15">
      <c r="A133" s="281" t="s">
        <v>46</v>
      </c>
      <c r="B133" s="281"/>
      <c r="C133" s="281"/>
      <c r="D133" s="281"/>
      <c r="E133" s="281"/>
      <c r="F133" s="281"/>
      <c r="G133" s="281"/>
      <c r="H133" s="281"/>
      <c r="I133" s="281"/>
      <c r="J133" s="281"/>
      <c r="K133" s="281"/>
      <c r="L133" s="281"/>
      <c r="M133" s="281"/>
    </row>
    <row r="134" spans="1:19">
      <c r="A134" s="225" t="s">
        <v>47</v>
      </c>
      <c r="B134" s="225">
        <v>2018</v>
      </c>
      <c r="C134" s="225"/>
      <c r="D134" s="225">
        <v>2017</v>
      </c>
      <c r="E134" s="225"/>
      <c r="F134" s="225"/>
      <c r="G134" s="225"/>
      <c r="H134" s="225">
        <v>2018</v>
      </c>
      <c r="I134" s="225"/>
      <c r="J134" s="225">
        <v>2019</v>
      </c>
      <c r="K134" s="225"/>
      <c r="L134" s="225">
        <v>2020</v>
      </c>
      <c r="M134" s="225"/>
    </row>
    <row r="135" spans="1:19" ht="15">
      <c r="A135" s="225"/>
      <c r="B135" s="225"/>
      <c r="C135" s="225"/>
      <c r="D135" s="253" t="s">
        <v>172</v>
      </c>
      <c r="E135" s="253"/>
      <c r="F135" s="253" t="s">
        <v>160</v>
      </c>
      <c r="G135" s="253"/>
      <c r="H135" s="253"/>
      <c r="I135" s="253"/>
      <c r="J135" s="253"/>
      <c r="K135" s="253"/>
      <c r="L135" s="253"/>
      <c r="M135" s="253"/>
    </row>
    <row r="136" spans="1:19">
      <c r="A136" s="225"/>
      <c r="B136" s="156" t="s">
        <v>48</v>
      </c>
      <c r="C136" s="156" t="s">
        <v>49</v>
      </c>
      <c r="D136" s="156" t="s">
        <v>48</v>
      </c>
      <c r="E136" s="156" t="s">
        <v>49</v>
      </c>
      <c r="F136" s="156" t="s">
        <v>48</v>
      </c>
      <c r="G136" s="156" t="s">
        <v>49</v>
      </c>
      <c r="H136" s="156" t="s">
        <v>48</v>
      </c>
      <c r="I136" s="156" t="s">
        <v>49</v>
      </c>
      <c r="J136" s="156" t="s">
        <v>48</v>
      </c>
      <c r="K136" s="156" t="s">
        <v>49</v>
      </c>
      <c r="L136" s="156" t="s">
        <v>48</v>
      </c>
      <c r="M136" s="156" t="s">
        <v>49</v>
      </c>
    </row>
    <row r="137" spans="1:19" ht="25.5">
      <c r="A137" s="59" t="s">
        <v>50</v>
      </c>
      <c r="B137" s="60"/>
      <c r="C137" s="61">
        <f>IF(B137=0,0,B137*100/N75)</f>
        <v>0</v>
      </c>
      <c r="D137" s="60"/>
      <c r="E137" s="61">
        <f>IF(D137=0,0,D137*100/O75)</f>
        <v>0</v>
      </c>
      <c r="F137" s="60"/>
      <c r="G137" s="61">
        <f>IF(F137=0,0,F137*100/P75)</f>
        <v>0</v>
      </c>
      <c r="H137" s="60"/>
      <c r="I137" s="61">
        <f>IF(H137=0,,H137*100/Q75)</f>
        <v>0</v>
      </c>
      <c r="J137" s="60"/>
      <c r="K137" s="61">
        <f>IF(J137=0,0,J137*100/R75)</f>
        <v>0</v>
      </c>
      <c r="L137" s="60"/>
      <c r="M137" s="62">
        <f>IF(L137=0,0,L137*100/S75)</f>
        <v>0</v>
      </c>
    </row>
    <row r="138" spans="1:19">
      <c r="A138" s="63" t="s">
        <v>51</v>
      </c>
      <c r="B138" s="64"/>
      <c r="C138" s="61">
        <f>IF(B138=0,0,B138*100/N75)</f>
        <v>0</v>
      </c>
      <c r="D138" s="64"/>
      <c r="E138" s="61">
        <f>IF(D138=0,0,D138*100/O75)</f>
        <v>0</v>
      </c>
      <c r="F138" s="64"/>
      <c r="G138" s="61">
        <f>IF(F138=0,0,F138*100/P75)</f>
        <v>0</v>
      </c>
      <c r="H138" s="64"/>
      <c r="I138" s="61">
        <f>IF(H138=0,0,H138*100/Q75)</f>
        <v>0</v>
      </c>
      <c r="J138" s="64"/>
      <c r="K138" s="61">
        <f>IF(J138=0,0,J138*100/R75)</f>
        <v>0</v>
      </c>
      <c r="L138" s="64"/>
      <c r="M138" s="65">
        <f>IF(L138=0,0,L138*100/S75)</f>
        <v>0</v>
      </c>
    </row>
    <row r="139" spans="1:19">
      <c r="A139" s="63" t="s">
        <v>52</v>
      </c>
      <c r="B139" s="64"/>
      <c r="C139" s="61">
        <f>IF(B139=0,0,B139*100/N75)</f>
        <v>0</v>
      </c>
      <c r="D139" s="64"/>
      <c r="E139" s="61">
        <f>IF(D139=0,0,D139*100/O75)</f>
        <v>0</v>
      </c>
      <c r="F139" s="64"/>
      <c r="G139" s="61">
        <f>IF(F139=0,0,F139*100/P75)</f>
        <v>0</v>
      </c>
      <c r="H139" s="64"/>
      <c r="I139" s="61">
        <f>IF(H139=0,0,H139*100/Q75)</f>
        <v>0</v>
      </c>
      <c r="J139" s="64"/>
      <c r="K139" s="61">
        <f>IF(J139=0,0,J139*100/R75)</f>
        <v>0</v>
      </c>
      <c r="L139" s="64"/>
      <c r="M139" s="65">
        <f>IF(L139=0,0,L139*100/S75)</f>
        <v>0</v>
      </c>
    </row>
    <row r="140" spans="1:19">
      <c r="A140" s="63" t="s">
        <v>53</v>
      </c>
      <c r="B140" s="64"/>
      <c r="C140" s="61">
        <f>IF(B140=0,0,B140*100/(B43+H43))</f>
        <v>0</v>
      </c>
      <c r="D140" s="64"/>
      <c r="E140" s="61">
        <f>IF(D140=0,0,D140*100/(C43+I43))</f>
        <v>0</v>
      </c>
      <c r="F140" s="64"/>
      <c r="G140" s="61">
        <f>IF(F140=0,0,F140*100/(D43+J43))</f>
        <v>0</v>
      </c>
      <c r="H140" s="64"/>
      <c r="I140" s="61">
        <f>IF(H140=0,0,H140*100/(E43+K43))</f>
        <v>0</v>
      </c>
      <c r="J140" s="64"/>
      <c r="K140" s="61">
        <f>IF(J140=0,0,J140*100/(F43+L43))</f>
        <v>0</v>
      </c>
      <c r="L140" s="64"/>
      <c r="M140" s="65">
        <f>IF(L140=0,0,L140*100/(G43+M43))</f>
        <v>0</v>
      </c>
    </row>
    <row r="141" spans="1:19" ht="25.5">
      <c r="A141" s="63" t="s">
        <v>54</v>
      </c>
      <c r="B141" s="64"/>
      <c r="C141" s="61">
        <f>IF(B141=0,0,B141*100/(B43+H43))</f>
        <v>0</v>
      </c>
      <c r="D141" s="64"/>
      <c r="E141" s="61">
        <f>IF(D141=0,0,D141*100/(C43+I43))</f>
        <v>0</v>
      </c>
      <c r="F141" s="64"/>
      <c r="G141" s="61">
        <f>IF(F141=0,0,F141*100/(D43+J43))</f>
        <v>0</v>
      </c>
      <c r="H141" s="64"/>
      <c r="I141" s="61">
        <f>IF(H141=0,0,H141*100/(E43+K43))</f>
        <v>0</v>
      </c>
      <c r="J141" s="64"/>
      <c r="K141" s="61">
        <f>IF(J141=0,0,J141*100/(F43+L43))</f>
        <v>0</v>
      </c>
      <c r="L141" s="64"/>
      <c r="M141" s="65">
        <f>IF(L141=0,0,L141*100/(G43+M43))</f>
        <v>0</v>
      </c>
    </row>
    <row r="142" spans="1:19" ht="25.5">
      <c r="A142" s="63" t="s">
        <v>55</v>
      </c>
      <c r="B142" s="64"/>
      <c r="C142" s="61">
        <f>IF(B142=0,0,B142*100/(B43+H43))</f>
        <v>0</v>
      </c>
      <c r="D142" s="64"/>
      <c r="E142" s="61">
        <f>IF(D142=0,0,D142*100/(C43+I43))</f>
        <v>0</v>
      </c>
      <c r="F142" s="64"/>
      <c r="G142" s="61">
        <f>IF(F142=0,0,F142*100/(D43+J43))</f>
        <v>0</v>
      </c>
      <c r="H142" s="64"/>
      <c r="I142" s="61">
        <f>IF(H142=0,0,H142*100/(E43+K43))</f>
        <v>0</v>
      </c>
      <c r="J142" s="64"/>
      <c r="K142" s="61">
        <f>IF(J142=0,0,J142*100/(F43+L43))</f>
        <v>0</v>
      </c>
      <c r="L142" s="64"/>
      <c r="M142" s="65">
        <f>IF(L142=0,0,L142*100/(G43+M43))</f>
        <v>0</v>
      </c>
    </row>
    <row r="143" spans="1:19" ht="25.5">
      <c r="A143" s="63" t="s">
        <v>56</v>
      </c>
      <c r="B143" s="64"/>
      <c r="C143" s="61">
        <f>IF(B143=0,0,B143*100/(B43+H43))</f>
        <v>0</v>
      </c>
      <c r="D143" s="64"/>
      <c r="E143" s="61">
        <f>IF(D143=0,0,D143*100/(C43+I43))</f>
        <v>0</v>
      </c>
      <c r="F143" s="64"/>
      <c r="G143" s="61">
        <f>IF(F143=0,0,F143*100/(D43+J43))</f>
        <v>0</v>
      </c>
      <c r="H143" s="64"/>
      <c r="I143" s="61">
        <f>IF(H143=0,0,H143*100/(E43+K43))</f>
        <v>0</v>
      </c>
      <c r="J143" s="64"/>
      <c r="K143" s="61">
        <f>IF(J143=0,0,J143*100/(F43+L43))</f>
        <v>0</v>
      </c>
      <c r="L143" s="64"/>
      <c r="M143" s="65">
        <f>IF(L143=0,0,L143*100/(G43+M43))</f>
        <v>0</v>
      </c>
    </row>
    <row r="144" spans="1:19">
      <c r="A144" s="63" t="s">
        <v>57</v>
      </c>
      <c r="B144" s="64"/>
      <c r="C144" s="61">
        <f>IF(B144=0,0,B144*100/(B43+H43))</f>
        <v>0</v>
      </c>
      <c r="D144" s="64"/>
      <c r="E144" s="61">
        <f>IF(D144=0,0,D144*100/(C43+I43))</f>
        <v>0</v>
      </c>
      <c r="F144" s="64"/>
      <c r="G144" s="61">
        <f>IF(F144=0,0,F144*100/(D43+J43))</f>
        <v>0</v>
      </c>
      <c r="H144" s="64"/>
      <c r="I144" s="61">
        <f>IF(H144=0,0,H144*100/(E43+K43))</f>
        <v>0</v>
      </c>
      <c r="J144" s="64"/>
      <c r="K144" s="61">
        <f>IF(J144=0,0,J144*100/(F43+L43))</f>
        <v>0</v>
      </c>
      <c r="L144" s="64"/>
      <c r="M144" s="65">
        <f>IF(L144=0,0,L144*100/(G43+M43))</f>
        <v>0</v>
      </c>
    </row>
    <row r="145" spans="1:25">
      <c r="A145" s="63" t="s">
        <v>58</v>
      </c>
      <c r="B145" s="64"/>
      <c r="C145" s="61">
        <f>IF(B145=0,0,B145*100/(B43+H43))</f>
        <v>0</v>
      </c>
      <c r="D145" s="64"/>
      <c r="E145" s="61">
        <f>IF(D145=0,0,D145*100/(C43+I43))</f>
        <v>0</v>
      </c>
      <c r="F145" s="64"/>
      <c r="G145" s="61">
        <f>IF(F145=0,0,F145*100/(D43+J43))</f>
        <v>0</v>
      </c>
      <c r="H145" s="64"/>
      <c r="I145" s="61">
        <f>IF(H145=0,,H145*100/(E43+K43))</f>
        <v>0</v>
      </c>
      <c r="J145" s="64"/>
      <c r="K145" s="61">
        <f>IF(J145=0,0,J145*100/(F43+L43))</f>
        <v>0</v>
      </c>
      <c r="L145" s="64"/>
      <c r="M145" s="65">
        <f>IF(L145=0,0,L145*100/(G43+M43))</f>
        <v>0</v>
      </c>
    </row>
    <row r="146" spans="1:25" ht="25.5">
      <c r="A146" s="63" t="s">
        <v>161</v>
      </c>
      <c r="B146" s="64"/>
      <c r="C146" s="61">
        <f>IFERROR(B146*100/$B$148,0)</f>
        <v>0</v>
      </c>
      <c r="D146" s="64"/>
      <c r="E146" s="61">
        <f>IFERROR(D146*100/$D$148,0)</f>
        <v>0</v>
      </c>
      <c r="F146" s="64"/>
      <c r="G146" s="61">
        <f>IFERROR(F146*100/$F$148,0)</f>
        <v>0</v>
      </c>
      <c r="H146" s="64"/>
      <c r="I146" s="61">
        <f>IFERROR(H146*100/$H$148,0)</f>
        <v>0</v>
      </c>
      <c r="J146" s="64"/>
      <c r="K146" s="61">
        <f>IFERROR(J146*100/J148,0)</f>
        <v>0</v>
      </c>
      <c r="L146" s="64"/>
      <c r="M146" s="65">
        <f>IFERROR(L146*100/L148,0)</f>
        <v>0</v>
      </c>
    </row>
    <row r="147" spans="1:25" ht="25.5">
      <c r="A147" s="63" t="s">
        <v>162</v>
      </c>
      <c r="B147" s="64"/>
      <c r="C147" s="61">
        <f>IFERROR(B147*100/$B$148,0)</f>
        <v>0</v>
      </c>
      <c r="D147" s="64"/>
      <c r="E147" s="61">
        <f>IFERROR(D147*100/$D$148,0)</f>
        <v>0</v>
      </c>
      <c r="F147" s="64"/>
      <c r="G147" s="61">
        <f>IFERROR(F147*100/$F$148,0)</f>
        <v>0</v>
      </c>
      <c r="H147" s="64"/>
      <c r="I147" s="61">
        <f>IFERROR(H147*100/$H$148,0)</f>
        <v>0</v>
      </c>
      <c r="J147" s="64"/>
      <c r="K147" s="61">
        <f>IFERROR(J147*100/J148,0)</f>
        <v>0</v>
      </c>
      <c r="L147" s="64"/>
      <c r="M147" s="65">
        <f>IFERROR(L147*100/L148,0)</f>
        <v>0</v>
      </c>
    </row>
    <row r="148" spans="1:25" ht="25.5">
      <c r="A148" s="55" t="s">
        <v>59</v>
      </c>
      <c r="B148" s="67">
        <f>+B146+B147</f>
        <v>0</v>
      </c>
      <c r="C148" s="68">
        <f>IFERROR(B148*100/(N69+B75+H75),0)</f>
        <v>0</v>
      </c>
      <c r="D148" s="67">
        <f>+D146+D147</f>
        <v>0</v>
      </c>
      <c r="E148" s="68">
        <f>IFERROR(D148*100/(O69+C75+I75),0)</f>
        <v>0</v>
      </c>
      <c r="F148" s="68"/>
      <c r="G148" s="68">
        <f>IFERROR(F148*100/(P69+D75+J75),0)</f>
        <v>0</v>
      </c>
      <c r="H148" s="67">
        <f>+H146+H147</f>
        <v>0</v>
      </c>
      <c r="I148" s="68">
        <f>IFERROR(H148*100/(Q69+E75+K75),0)</f>
        <v>0</v>
      </c>
      <c r="J148" s="67">
        <f>+J146+J147</f>
        <v>0</v>
      </c>
      <c r="K148" s="68">
        <f>IFERROR(J148*100/(R69+F75+L75),0)</f>
        <v>0</v>
      </c>
      <c r="L148" s="67">
        <f>+L146+L147</f>
        <v>0</v>
      </c>
      <c r="M148" s="69">
        <f>IFERROR(L148*100/(S69+G75+M75),0)</f>
        <v>0</v>
      </c>
    </row>
    <row r="149" spans="1:25">
      <c r="A149" s="286" t="s">
        <v>60</v>
      </c>
      <c r="B149" s="286"/>
      <c r="C149" s="286"/>
      <c r="D149" s="286"/>
      <c r="E149" s="286"/>
      <c r="F149" s="286"/>
      <c r="G149" s="286"/>
      <c r="H149" s="286"/>
      <c r="I149" s="286"/>
      <c r="J149" s="286"/>
      <c r="K149" s="286"/>
      <c r="L149" s="286"/>
      <c r="M149" s="286"/>
      <c r="N149" s="286"/>
      <c r="O149" s="286"/>
      <c r="P149" s="286"/>
      <c r="Q149" s="286"/>
      <c r="R149" s="286"/>
      <c r="S149" s="286"/>
    </row>
    <row r="150" spans="1:25">
      <c r="A150" s="58"/>
    </row>
    <row r="151" spans="1:25" ht="15">
      <c r="A151" s="235" t="s">
        <v>61</v>
      </c>
      <c r="B151" s="236"/>
      <c r="C151" s="236"/>
      <c r="D151" s="236"/>
      <c r="E151" s="236"/>
      <c r="F151" s="236"/>
      <c r="G151" s="236"/>
      <c r="H151" s="236"/>
      <c r="I151" s="236"/>
      <c r="J151" s="236"/>
      <c r="K151" s="236"/>
      <c r="L151" s="236"/>
      <c r="M151" s="237"/>
    </row>
    <row r="152" spans="1:25">
      <c r="A152" s="225" t="s">
        <v>47</v>
      </c>
      <c r="B152" s="215">
        <v>2018</v>
      </c>
      <c r="C152" s="216"/>
      <c r="D152" s="215">
        <v>2019</v>
      </c>
      <c r="E152" s="216"/>
      <c r="F152" s="216"/>
      <c r="G152" s="217"/>
      <c r="H152" s="215">
        <v>2020</v>
      </c>
      <c r="I152" s="217"/>
      <c r="J152" s="215">
        <v>2021</v>
      </c>
      <c r="K152" s="217"/>
      <c r="L152" s="215">
        <v>2022</v>
      </c>
      <c r="M152" s="217"/>
    </row>
    <row r="153" spans="1:25" ht="15">
      <c r="A153" s="225"/>
      <c r="B153" s="218"/>
      <c r="C153" s="219"/>
      <c r="D153" s="253" t="s">
        <v>172</v>
      </c>
      <c r="E153" s="253"/>
      <c r="F153" s="253" t="s">
        <v>160</v>
      </c>
      <c r="G153" s="253"/>
      <c r="H153" s="251"/>
      <c r="I153" s="252"/>
      <c r="J153" s="251"/>
      <c r="K153" s="252"/>
      <c r="L153" s="251"/>
      <c r="M153" s="252"/>
    </row>
    <row r="154" spans="1:25">
      <c r="A154" s="225"/>
      <c r="B154" s="156" t="s">
        <v>62</v>
      </c>
      <c r="C154" s="156" t="s">
        <v>49</v>
      </c>
      <c r="D154" s="156" t="s">
        <v>62</v>
      </c>
      <c r="E154" s="156" t="s">
        <v>49</v>
      </c>
      <c r="F154" s="156"/>
      <c r="G154" s="156"/>
      <c r="H154" s="156" t="s">
        <v>62</v>
      </c>
      <c r="I154" s="156" t="s">
        <v>49</v>
      </c>
      <c r="J154" s="156" t="s">
        <v>62</v>
      </c>
      <c r="K154" s="156" t="s">
        <v>49</v>
      </c>
      <c r="L154" s="156" t="s">
        <v>62</v>
      </c>
      <c r="M154" s="156" t="s">
        <v>49</v>
      </c>
    </row>
    <row r="155" spans="1:25" ht="25.5">
      <c r="A155" s="70" t="s">
        <v>63</v>
      </c>
      <c r="B155" s="71"/>
      <c r="C155" s="61">
        <f>IFERROR(B155*100/(B44+H44),0)</f>
        <v>0</v>
      </c>
      <c r="D155" s="71"/>
      <c r="E155" s="61">
        <f>IFERROR(D155*100/(C44+I44),0)</f>
        <v>0</v>
      </c>
      <c r="F155" s="72"/>
      <c r="G155" s="61">
        <f>IFERROR(F155*100/(D44+J44),0)</f>
        <v>0</v>
      </c>
      <c r="H155" s="71"/>
      <c r="I155" s="61">
        <f>IFERROR(H155*100/(E44+K44),0)</f>
        <v>0</v>
      </c>
      <c r="J155" s="71"/>
      <c r="K155" s="61">
        <f>IFERROR(J155*100/(F44+L44),0)</f>
        <v>0</v>
      </c>
      <c r="L155" s="71"/>
      <c r="M155" s="62">
        <f>IFERROR(L155*100/(G44+M44),0)</f>
        <v>0</v>
      </c>
    </row>
    <row r="156" spans="1:25" ht="25.5">
      <c r="A156" s="73" t="s">
        <v>64</v>
      </c>
      <c r="B156" s="64"/>
      <c r="C156" s="61">
        <f>IFERROR(B156*100/$B$158,0)</f>
        <v>0</v>
      </c>
      <c r="D156" s="64"/>
      <c r="E156" s="61">
        <f>IFERROR(D156*100/$D$158,0)</f>
        <v>0</v>
      </c>
      <c r="F156" s="66"/>
      <c r="G156" s="61">
        <f>IFERROR(F156*100/$F$158,0)</f>
        <v>0</v>
      </c>
      <c r="H156" s="64"/>
      <c r="I156" s="61">
        <f>IFERROR(H156*100/$H$158,0)</f>
        <v>0</v>
      </c>
      <c r="J156" s="64"/>
      <c r="K156" s="61">
        <f>IFERROR(J156*100/$J$158,0)</f>
        <v>0</v>
      </c>
      <c r="L156" s="64"/>
      <c r="M156" s="65">
        <f>IFERROR(L156*100/$L$158,0)</f>
        <v>0</v>
      </c>
    </row>
    <row r="157" spans="1:25" ht="25.5">
      <c r="A157" s="73" t="s">
        <v>65</v>
      </c>
      <c r="B157" s="64"/>
      <c r="C157" s="61">
        <f>IFERROR(B157*100/$B$158,0)</f>
        <v>0</v>
      </c>
      <c r="D157" s="64"/>
      <c r="E157" s="61">
        <f>IFERROR(D157*100/$D$158,0)</f>
        <v>0</v>
      </c>
      <c r="F157" s="66"/>
      <c r="G157" s="61">
        <f>IFERROR(F157*100/$F$158,0)</f>
        <v>0</v>
      </c>
      <c r="H157" s="64"/>
      <c r="I157" s="61">
        <f>IFERROR(H157*100/$H$158,0)</f>
        <v>0</v>
      </c>
      <c r="J157" s="64"/>
      <c r="K157" s="61">
        <f>IFERROR(J157*100/$J$158,0)</f>
        <v>0</v>
      </c>
      <c r="L157" s="64"/>
      <c r="M157" s="65">
        <f>IFERROR(L157*100/$L$158,0)</f>
        <v>0</v>
      </c>
    </row>
    <row r="158" spans="1:25" ht="25.5">
      <c r="A158" s="74" t="s">
        <v>66</v>
      </c>
      <c r="B158" s="67">
        <f>+B156+B157</f>
        <v>0</v>
      </c>
      <c r="C158" s="68">
        <f>IFERROR(B158*100/($N$70+$B$76+$H$76),0)</f>
        <v>0</v>
      </c>
      <c r="D158" s="67">
        <f>+D156+D157</f>
        <v>0</v>
      </c>
      <c r="E158" s="68">
        <f>IFERROR(D158*100/($O$70+$C$76+$I$76),0)</f>
        <v>0</v>
      </c>
      <c r="F158" s="68">
        <f>+F156+F157</f>
        <v>0</v>
      </c>
      <c r="G158" s="68">
        <f>IFERROR(F158*100/($P$70+$D$76+$J$76),0)</f>
        <v>0</v>
      </c>
      <c r="H158" s="67">
        <f>+H156+H157</f>
        <v>0</v>
      </c>
      <c r="I158" s="68">
        <f>IFERROR(H158*100/($Q$70+$E$76+$K$76),0)</f>
        <v>0</v>
      </c>
      <c r="J158" s="67">
        <f>+J156+J157</f>
        <v>0</v>
      </c>
      <c r="K158" s="68">
        <f>IFERROR(J158*100/($R$70+$F$76+$L$76),0)</f>
        <v>0</v>
      </c>
      <c r="L158" s="67">
        <f>+L156+L157</f>
        <v>0</v>
      </c>
      <c r="M158" s="69">
        <f>IFERROR(L158*100/($S$70+$G$76+$M$76),0)</f>
        <v>0</v>
      </c>
    </row>
    <row r="159" spans="1:25">
      <c r="A159" s="298" t="s">
        <v>67</v>
      </c>
      <c r="B159" s="299"/>
      <c r="C159" s="299"/>
      <c r="D159" s="299"/>
      <c r="E159" s="299"/>
      <c r="F159" s="299"/>
      <c r="G159" s="299"/>
      <c r="H159" s="299"/>
      <c r="I159" s="299"/>
      <c r="J159" s="299"/>
      <c r="K159" s="299"/>
      <c r="L159" s="299"/>
      <c r="M159" s="299"/>
      <c r="N159" s="299"/>
      <c r="O159" s="299"/>
      <c r="P159" s="299"/>
      <c r="Q159" s="299"/>
      <c r="R159" s="299"/>
      <c r="S159" s="299"/>
      <c r="T159" s="148"/>
      <c r="U159" s="148"/>
      <c r="V159" s="148"/>
      <c r="W159" s="148"/>
      <c r="X159" s="148"/>
      <c r="Y159" s="148"/>
    </row>
    <row r="160" spans="1:25">
      <c r="A160" s="300" t="s">
        <v>68</v>
      </c>
      <c r="B160" s="300"/>
      <c r="C160" s="300"/>
      <c r="D160" s="300"/>
      <c r="E160" s="300"/>
      <c r="F160" s="300"/>
      <c r="G160" s="300"/>
      <c r="H160" s="300"/>
      <c r="I160" s="300"/>
      <c r="J160" s="300"/>
      <c r="K160" s="300"/>
      <c r="L160" s="300"/>
      <c r="M160" s="300"/>
      <c r="N160" s="300"/>
      <c r="O160" s="300"/>
      <c r="P160" s="300"/>
      <c r="Q160" s="300"/>
      <c r="R160" s="300"/>
      <c r="S160" s="300"/>
      <c r="T160" s="149"/>
      <c r="U160" s="149"/>
      <c r="V160" s="149"/>
      <c r="W160" s="149"/>
      <c r="X160" s="149"/>
      <c r="Y160" s="149"/>
    </row>
    <row r="161" spans="1:23">
      <c r="A161" s="75"/>
      <c r="B161" s="75"/>
      <c r="C161" s="75"/>
      <c r="D161" s="75"/>
      <c r="E161" s="75"/>
      <c r="F161" s="75"/>
      <c r="G161" s="75"/>
      <c r="H161" s="75"/>
      <c r="I161" s="75"/>
      <c r="J161" s="75"/>
      <c r="K161" s="75"/>
      <c r="L161" s="75"/>
      <c r="M161" s="75"/>
      <c r="N161" s="75"/>
      <c r="O161" s="75"/>
      <c r="P161" s="75"/>
      <c r="Q161" s="75"/>
      <c r="R161" s="75"/>
      <c r="S161" s="75"/>
      <c r="T161" s="75"/>
      <c r="U161" s="75"/>
      <c r="V161" s="75"/>
      <c r="W161" s="75"/>
    </row>
    <row r="162" spans="1:23" ht="15">
      <c r="A162" s="301" t="s">
        <v>69</v>
      </c>
      <c r="B162" s="302"/>
      <c r="C162" s="302"/>
      <c r="D162" s="302"/>
      <c r="E162" s="302"/>
      <c r="F162" s="302"/>
      <c r="G162" s="302"/>
      <c r="H162" s="302"/>
      <c r="I162" s="302"/>
      <c r="J162" s="302"/>
      <c r="K162" s="302"/>
      <c r="L162" s="302"/>
      <c r="M162" s="303"/>
    </row>
    <row r="163" spans="1:23">
      <c r="A163" s="225" t="s">
        <v>47</v>
      </c>
      <c r="B163" s="256">
        <v>2018</v>
      </c>
      <c r="C163" s="257"/>
      <c r="D163" s="260">
        <v>2019</v>
      </c>
      <c r="E163" s="261"/>
      <c r="F163" s="261"/>
      <c r="G163" s="262"/>
      <c r="H163" s="254">
        <v>2020</v>
      </c>
      <c r="I163" s="254"/>
      <c r="J163" s="254">
        <v>2021</v>
      </c>
      <c r="K163" s="254"/>
      <c r="L163" s="254">
        <v>2022</v>
      </c>
      <c r="M163" s="254"/>
    </row>
    <row r="164" spans="1:23">
      <c r="A164" s="225"/>
      <c r="B164" s="258"/>
      <c r="C164" s="259"/>
      <c r="D164" s="260" t="s">
        <v>172</v>
      </c>
      <c r="E164" s="262"/>
      <c r="F164" s="260" t="s">
        <v>160</v>
      </c>
      <c r="G164" s="262"/>
      <c r="H164" s="254"/>
      <c r="I164" s="254"/>
      <c r="J164" s="254"/>
      <c r="K164" s="254"/>
      <c r="L164" s="254"/>
      <c r="M164" s="254"/>
    </row>
    <row r="165" spans="1:23">
      <c r="A165" s="225"/>
      <c r="B165" s="143" t="s">
        <v>70</v>
      </c>
      <c r="C165" s="143" t="s">
        <v>49</v>
      </c>
      <c r="D165" s="143" t="s">
        <v>70</v>
      </c>
      <c r="E165" s="143" t="s">
        <v>49</v>
      </c>
      <c r="F165" s="143" t="s">
        <v>70</v>
      </c>
      <c r="G165" s="143" t="s">
        <v>49</v>
      </c>
      <c r="H165" s="143" t="s">
        <v>70</v>
      </c>
      <c r="I165" s="143" t="s">
        <v>49</v>
      </c>
      <c r="J165" s="143" t="s">
        <v>70</v>
      </c>
      <c r="K165" s="143" t="s">
        <v>49</v>
      </c>
      <c r="L165" s="143" t="s">
        <v>70</v>
      </c>
      <c r="M165" s="143" t="s">
        <v>49</v>
      </c>
    </row>
    <row r="166" spans="1:23" ht="25.5">
      <c r="A166" s="6" t="s">
        <v>71</v>
      </c>
      <c r="B166" s="76"/>
      <c r="C166" s="77">
        <f>IFERROR((B166*100/N76),0)</f>
        <v>0</v>
      </c>
      <c r="D166" s="76"/>
      <c r="E166" s="77">
        <f>IFERROR((D166*100/O76),0)</f>
        <v>0</v>
      </c>
      <c r="F166" s="78"/>
      <c r="G166" s="77">
        <f>IFERROR((F166*100/P76),0)</f>
        <v>0</v>
      </c>
      <c r="H166" s="76"/>
      <c r="I166" s="77">
        <f>IFERROR((H166*100/Q76),0)</f>
        <v>0</v>
      </c>
      <c r="J166" s="76"/>
      <c r="K166" s="77">
        <f>IFERROR((J166*100/R76),0)</f>
        <v>0</v>
      </c>
      <c r="L166" s="76"/>
      <c r="M166" s="77">
        <f>IFERROR((L166*100/S76),0)</f>
        <v>0</v>
      </c>
    </row>
    <row r="167" spans="1:23">
      <c r="A167" s="41" t="s">
        <v>174</v>
      </c>
      <c r="B167" s="64"/>
      <c r="C167" s="79">
        <f>IFERROR((B167*100/(B70+H70)),0)</f>
        <v>0</v>
      </c>
      <c r="D167" s="64"/>
      <c r="E167" s="79">
        <f>IFERROR((D167*100/(C70+I70)),0)</f>
        <v>0</v>
      </c>
      <c r="F167" s="80"/>
      <c r="G167" s="79">
        <f>IFERROR((F167*100/(D70+J70)),0)</f>
        <v>0</v>
      </c>
      <c r="H167" s="64"/>
      <c r="I167" s="79">
        <f>IFERROR((H167*100/(E70+K70)),0)</f>
        <v>0</v>
      </c>
      <c r="J167" s="64"/>
      <c r="K167" s="79">
        <f>IFERROR((J167*100/(F70+L70)),0)</f>
        <v>0</v>
      </c>
      <c r="L167" s="64"/>
      <c r="M167" s="79">
        <f>IFERROR((L167*100/(G70+M70)),0)</f>
        <v>0</v>
      </c>
    </row>
    <row r="168" spans="1:23">
      <c r="A168" s="41" t="s">
        <v>175</v>
      </c>
      <c r="B168" s="64"/>
      <c r="C168" s="79">
        <f>IF(B168=0,0,B168*100/(N70+B76+H76))</f>
        <v>0</v>
      </c>
      <c r="D168" s="64"/>
      <c r="E168" s="79">
        <f>IF(D168=0,0,D168*100/(O70+C76+I76))</f>
        <v>0</v>
      </c>
      <c r="F168" s="80"/>
      <c r="G168" s="79">
        <f>IFERROR((F168*100/(P70+D76+J76)),0)</f>
        <v>0</v>
      </c>
      <c r="H168" s="64"/>
      <c r="I168" s="79">
        <f>IFERROR((H168*100/(Q70+E76+K76)),0)</f>
        <v>0</v>
      </c>
      <c r="J168" s="64"/>
      <c r="K168" s="79">
        <f>IFERROR((J168*100/(R70+F76+L76)),0)</f>
        <v>0</v>
      </c>
      <c r="L168" s="64"/>
      <c r="M168" s="79">
        <f>IFERROR((L168*100/(S70+G76+M76)),0)</f>
        <v>0</v>
      </c>
    </row>
    <row r="169" spans="1:23" ht="25.5">
      <c r="A169" s="81" t="s">
        <v>72</v>
      </c>
      <c r="B169" s="64"/>
      <c r="C169" s="79">
        <f>IFERROR((B169*100/N76),0)</f>
        <v>0</v>
      </c>
      <c r="D169" s="64"/>
      <c r="E169" s="79">
        <f>IFERROR((D169*100/O76),0)</f>
        <v>0</v>
      </c>
      <c r="F169" s="80"/>
      <c r="G169" s="79">
        <f>IFERROR((F169*100/P76),0)</f>
        <v>0</v>
      </c>
      <c r="H169" s="64"/>
      <c r="I169" s="79">
        <f>IF(H169=0,0,H169*100/Q76)</f>
        <v>0</v>
      </c>
      <c r="J169" s="64"/>
      <c r="K169" s="79">
        <f>IF(J169=0,0,J169*100/R76)</f>
        <v>0</v>
      </c>
      <c r="L169" s="64"/>
      <c r="M169" s="79">
        <f>IF(L169=0,0,L169*100/S76)</f>
        <v>0</v>
      </c>
    </row>
    <row r="170" spans="1:23">
      <c r="A170" s="41" t="s">
        <v>73</v>
      </c>
      <c r="B170" s="82">
        <f>SUM(B166:B169)</f>
        <v>0</v>
      </c>
      <c r="C170" s="79">
        <f>IF(B170=0,0,B170*100/N76)</f>
        <v>0</v>
      </c>
      <c r="D170" s="82">
        <f>SUM(D166:D169)</f>
        <v>0</v>
      </c>
      <c r="E170" s="79">
        <f>IF(D170=0,0,D170*100/O76)</f>
        <v>0</v>
      </c>
      <c r="F170" s="82">
        <f>SUM(F166:F169)</f>
        <v>0</v>
      </c>
      <c r="G170" s="79">
        <f>IFERROR((F170*100/P76),0)</f>
        <v>0</v>
      </c>
      <c r="H170" s="82">
        <f>SUM(H166:H169)</f>
        <v>0</v>
      </c>
      <c r="I170" s="79">
        <f>IFERROR((H170*100/Q76),0)</f>
        <v>0</v>
      </c>
      <c r="J170" s="82">
        <f>SUM(J166:J169)</f>
        <v>0</v>
      </c>
      <c r="K170" s="79">
        <f>IFERROR((J170*100/R76),0)</f>
        <v>0</v>
      </c>
      <c r="L170" s="82">
        <f>SUM(L166:L169)</f>
        <v>0</v>
      </c>
      <c r="M170" s="79">
        <f>IFERROR((L170*100/S76),0)</f>
        <v>0</v>
      </c>
    </row>
    <row r="171" spans="1:23">
      <c r="A171" s="41" t="s">
        <v>74</v>
      </c>
      <c r="B171" s="64"/>
      <c r="C171" s="79">
        <f>IFERROR((B171*100/(B70+H70)),0)</f>
        <v>0</v>
      </c>
      <c r="D171" s="64"/>
      <c r="E171" s="79">
        <f>IFERROR((D171*100/(C70+I70)),0)</f>
        <v>0</v>
      </c>
      <c r="F171" s="80"/>
      <c r="G171" s="79">
        <f>IFERROR((F171*100/(D70+J70)),0)</f>
        <v>0</v>
      </c>
      <c r="H171" s="64"/>
      <c r="I171" s="79">
        <f>IFERROR((H171*100/(E70+K70)),0)</f>
        <v>0</v>
      </c>
      <c r="J171" s="64"/>
      <c r="K171" s="79">
        <f>IFERROR((J171*100/(F70+L70)),0)</f>
        <v>0</v>
      </c>
      <c r="L171" s="64"/>
      <c r="M171" s="79">
        <f>IFERROR((L171*100/(G70+M70)),0)</f>
        <v>0</v>
      </c>
    </row>
    <row r="172" spans="1:23">
      <c r="A172" s="81" t="s">
        <v>75</v>
      </c>
      <c r="B172" s="64"/>
      <c r="C172" s="79">
        <f>IFERROR(B172*100/N76,0)</f>
        <v>0</v>
      </c>
      <c r="D172" s="64"/>
      <c r="E172" s="79">
        <f>IFERROR(D172*100/O76,0)</f>
        <v>0</v>
      </c>
      <c r="F172" s="80"/>
      <c r="G172" s="79">
        <f>IFERROR(F172*100/P76,0)</f>
        <v>0</v>
      </c>
      <c r="H172" s="64"/>
      <c r="I172" s="79">
        <f>IFERROR(H172*100/Q76,0)</f>
        <v>0</v>
      </c>
      <c r="J172" s="64"/>
      <c r="K172" s="79">
        <f>IFERROR(J172*100/R76,0)</f>
        <v>0</v>
      </c>
      <c r="L172" s="64"/>
      <c r="M172" s="79">
        <f>IFERROR(L172*100/S76,0)</f>
        <v>0</v>
      </c>
    </row>
    <row r="173" spans="1:23" ht="25.5">
      <c r="A173" s="83" t="s">
        <v>76</v>
      </c>
      <c r="B173" s="64"/>
      <c r="C173" s="79">
        <f>IFERROR(B173*100/B172,0)</f>
        <v>0</v>
      </c>
      <c r="D173" s="64"/>
      <c r="E173" s="79">
        <f>IFERROR(D173*100/D172,0)</f>
        <v>0</v>
      </c>
      <c r="F173" s="80"/>
      <c r="G173" s="79">
        <f>IFERROR(F173*100/F172,0)</f>
        <v>0</v>
      </c>
      <c r="H173" s="64"/>
      <c r="I173" s="79">
        <f>IFERROR(H173*100/H172,0)</f>
        <v>0</v>
      </c>
      <c r="J173" s="64"/>
      <c r="K173" s="79">
        <f>IFERROR(J173*100/J172,0)</f>
        <v>0</v>
      </c>
      <c r="L173" s="64"/>
      <c r="M173" s="79">
        <f>IFERROR(L173*100/L172,0)</f>
        <v>0</v>
      </c>
    </row>
    <row r="174" spans="1:23">
      <c r="A174" s="81" t="s">
        <v>77</v>
      </c>
      <c r="B174" s="64"/>
      <c r="C174" s="79">
        <f>IFERROR(B174*100/N76,0)</f>
        <v>0</v>
      </c>
      <c r="D174" s="64"/>
      <c r="E174" s="79">
        <f>IFERROR(D174*100/O76,0)</f>
        <v>0</v>
      </c>
      <c r="F174" s="80"/>
      <c r="G174" s="79">
        <f>IFERROR(F174*100/P76,0)</f>
        <v>0</v>
      </c>
      <c r="H174" s="64"/>
      <c r="I174" s="79">
        <f>IFERROR(H174*100/Q76,0)</f>
        <v>0</v>
      </c>
      <c r="J174" s="64"/>
      <c r="K174" s="79">
        <f>IFERROR(J174*100/R76,0)</f>
        <v>0</v>
      </c>
      <c r="L174" s="64"/>
      <c r="M174" s="79">
        <f>IFERROR(L174*100/S76,0)</f>
        <v>0</v>
      </c>
    </row>
    <row r="175" spans="1:23" ht="25.5">
      <c r="A175" s="83" t="s">
        <v>78</v>
      </c>
      <c r="B175" s="64"/>
      <c r="C175" s="79">
        <f>IFERROR(B175*100/B174,0)</f>
        <v>0</v>
      </c>
      <c r="D175" s="64"/>
      <c r="E175" s="79">
        <f>IFERROR(D175*100/D174,0)</f>
        <v>0</v>
      </c>
      <c r="F175" s="80"/>
      <c r="G175" s="79">
        <f>IFERROR(F175*100/F174,0)</f>
        <v>0</v>
      </c>
      <c r="H175" s="64"/>
      <c r="I175" s="79">
        <f>IFERROR(H175*100/H174,0)</f>
        <v>0</v>
      </c>
      <c r="J175" s="64"/>
      <c r="K175" s="79">
        <f>IFERROR(J175*100/J174,0)</f>
        <v>0</v>
      </c>
      <c r="L175" s="64"/>
      <c r="M175" s="79">
        <f>IFERROR(L175*100/L174,0)</f>
        <v>0</v>
      </c>
    </row>
    <row r="176" spans="1:23">
      <c r="A176" s="83" t="s">
        <v>79</v>
      </c>
      <c r="B176" s="64"/>
      <c r="C176" s="79">
        <f>IFERROR(B176*100/(N76),0)</f>
        <v>0</v>
      </c>
      <c r="D176" s="64"/>
      <c r="E176" s="79">
        <f>IFERROR(D176*100/(O76),0)</f>
        <v>0</v>
      </c>
      <c r="F176" s="84"/>
      <c r="G176" s="79">
        <f>IFERROR(F176*100/(P76),0)</f>
        <v>0</v>
      </c>
      <c r="H176" s="64"/>
      <c r="I176" s="79">
        <f>IFERROR(H176*100/(Q76),0)</f>
        <v>0</v>
      </c>
      <c r="J176" s="64"/>
      <c r="K176" s="79">
        <f>IFERROR(J176*100/(R76),0)</f>
        <v>0</v>
      </c>
      <c r="L176" s="64"/>
      <c r="M176" s="79">
        <f>IFERROR(L176*100/(S76),0)</f>
        <v>0</v>
      </c>
    </row>
    <row r="177" spans="1:27" ht="25.5">
      <c r="A177" s="83" t="s">
        <v>80</v>
      </c>
      <c r="B177" s="64"/>
      <c r="C177" s="79">
        <f>IFERROR((B177*100/B176),0)</f>
        <v>0</v>
      </c>
      <c r="D177" s="64"/>
      <c r="E177" s="79">
        <f>IFERROR((D177*100/D176),0)</f>
        <v>0</v>
      </c>
      <c r="F177" s="80"/>
      <c r="G177" s="79">
        <f>IFERROR((F177*100/F176),0)</f>
        <v>0</v>
      </c>
      <c r="H177" s="64"/>
      <c r="I177" s="79">
        <f>IFERROR((H177*100/H176),0)</f>
        <v>0</v>
      </c>
      <c r="J177" s="64"/>
      <c r="K177" s="79">
        <f>IFERROR((J177*100/J176),0)</f>
        <v>0</v>
      </c>
      <c r="L177" s="64"/>
      <c r="M177" s="79">
        <f>IFERROR((L177*100/L176),0)</f>
        <v>0</v>
      </c>
    </row>
    <row r="178" spans="1:27" ht="25.5">
      <c r="A178" s="83" t="s">
        <v>81</v>
      </c>
      <c r="B178" s="64"/>
      <c r="C178" s="79">
        <f>IFERROR((B178*100/(B69+H69)),0)</f>
        <v>0</v>
      </c>
      <c r="D178" s="64"/>
      <c r="E178" s="79">
        <f>IFERROR((D178*100/(C69+I69)),0)</f>
        <v>0</v>
      </c>
      <c r="F178" s="80"/>
      <c r="G178" s="79">
        <f>IFERROR((F178*100/(D69+J69)),0)</f>
        <v>0</v>
      </c>
      <c r="H178" s="64"/>
      <c r="I178" s="79">
        <f>IFERROR((H178*100/(E69+K69)),0)</f>
        <v>0</v>
      </c>
      <c r="J178" s="64"/>
      <c r="K178" s="79">
        <f>IFERROR((J178*100/(F69+L69)),0)</f>
        <v>0</v>
      </c>
      <c r="L178" s="64"/>
      <c r="M178" s="79">
        <f>IFERROR((L178*100/(G69+M69)),0)</f>
        <v>0</v>
      </c>
    </row>
    <row r="179" spans="1:27" ht="38.25">
      <c r="A179" s="83" t="s">
        <v>163</v>
      </c>
      <c r="B179" s="64"/>
      <c r="C179" s="79">
        <f>IFERROR((B179*100/(B69+H69)),0)</f>
        <v>0</v>
      </c>
      <c r="D179" s="64"/>
      <c r="E179" s="79">
        <f>IFERROR((D179*100/(C69+I69)),0)</f>
        <v>0</v>
      </c>
      <c r="F179" s="80"/>
      <c r="G179" s="79">
        <f>IFERROR((F179*100/(D69+J69)),0)</f>
        <v>0</v>
      </c>
      <c r="H179" s="64"/>
      <c r="I179" s="79">
        <f>IFERROR((H179*100/(E69+K69)),0)</f>
        <v>0</v>
      </c>
      <c r="J179" s="64"/>
      <c r="K179" s="79">
        <f>IFERROR((J179*100/(F69+L69)),0)</f>
        <v>0</v>
      </c>
      <c r="L179" s="64"/>
      <c r="M179" s="79">
        <f>IFERROR((L179*100/(G69+M69)),0)</f>
        <v>0</v>
      </c>
    </row>
    <row r="180" spans="1:27">
      <c r="A180" s="83" t="s">
        <v>164</v>
      </c>
      <c r="B180" s="64"/>
      <c r="C180" s="79">
        <f>IFERROR((B180*100/(B69+H69)),0)</f>
        <v>0</v>
      </c>
      <c r="D180" s="64"/>
      <c r="E180" s="79">
        <f>IFERROR((D180*100/(C69+I69)),0)</f>
        <v>0</v>
      </c>
      <c r="F180" s="80"/>
      <c r="G180" s="79">
        <f>IFERROR((F180*100/(D69+J69)),0)</f>
        <v>0</v>
      </c>
      <c r="H180" s="64"/>
      <c r="I180" s="79">
        <f>IFERROR((H180*100/(E69+K69)),0)</f>
        <v>0</v>
      </c>
      <c r="J180" s="64"/>
      <c r="K180" s="79">
        <f>IFERROR((J180*100/(F69+L69)),0)</f>
        <v>0</v>
      </c>
      <c r="L180" s="64"/>
      <c r="M180" s="79">
        <f>IFERROR((L180*100/(G69+M69)),0)</f>
        <v>0</v>
      </c>
      <c r="N180" s="85"/>
    </row>
    <row r="181" spans="1:27" ht="25.5">
      <c r="A181" s="81" t="s">
        <v>82</v>
      </c>
      <c r="B181" s="64"/>
      <c r="C181" s="86">
        <f>IFERROR(B181*100/(B43+H43),0)</f>
        <v>0</v>
      </c>
      <c r="D181" s="64"/>
      <c r="E181" s="86">
        <f>IFERROR(D181*100/(C43+I43),0)</f>
        <v>0</v>
      </c>
      <c r="F181" s="80"/>
      <c r="G181" s="86">
        <f>IFERROR(F181*100/(D43+J43),0)</f>
        <v>0</v>
      </c>
      <c r="H181" s="64"/>
      <c r="I181" s="86">
        <f>IFERROR(H181*100/(E43+K43),0)</f>
        <v>0</v>
      </c>
      <c r="J181" s="64"/>
      <c r="K181" s="86">
        <f>IFERROR(J181*100/(F43+L43),0)</f>
        <v>0</v>
      </c>
      <c r="L181" s="64"/>
      <c r="M181" s="86">
        <f>IFERROR(L181*100/(G43+M43),0)</f>
        <v>0</v>
      </c>
      <c r="N181" s="85"/>
      <c r="O181" s="85"/>
    </row>
    <row r="182" spans="1:27" ht="25.5">
      <c r="A182" s="81" t="s">
        <v>83</v>
      </c>
      <c r="B182" s="64"/>
      <c r="C182" s="86">
        <f>IFERROR((B182*100/(B69+H69)),0)</f>
        <v>0</v>
      </c>
      <c r="D182" s="64"/>
      <c r="E182" s="86">
        <f>IFERROR((D182*100/(C69+I69)),0)</f>
        <v>0</v>
      </c>
      <c r="F182" s="80"/>
      <c r="G182" s="86">
        <f>IFERROR((F182*100/(D69+J69)),0)</f>
        <v>0</v>
      </c>
      <c r="H182" s="64"/>
      <c r="I182" s="86">
        <f>IFERROR((H182*100/(E69+K69)),0)</f>
        <v>0</v>
      </c>
      <c r="J182" s="64"/>
      <c r="K182" s="86">
        <f>IFERROR((J182*100/(F69+L69)),0)</f>
        <v>0</v>
      </c>
      <c r="L182" s="64"/>
      <c r="M182" s="86">
        <f>IFERROR((L182*100/(G69+M69)),0)</f>
        <v>0</v>
      </c>
      <c r="N182" s="85"/>
      <c r="O182" s="85"/>
    </row>
    <row r="183" spans="1:27">
      <c r="A183" s="158" t="s">
        <v>84</v>
      </c>
      <c r="B183" s="87"/>
      <c r="C183" s="87"/>
      <c r="D183" s="87"/>
      <c r="E183" s="87"/>
      <c r="F183" s="87"/>
      <c r="G183" s="87"/>
      <c r="H183" s="87"/>
      <c r="I183" s="87"/>
      <c r="J183" s="87"/>
      <c r="K183" s="87"/>
      <c r="L183" s="87"/>
      <c r="M183" s="87"/>
      <c r="N183" s="85"/>
      <c r="O183" s="85"/>
    </row>
    <row r="184" spans="1:27">
      <c r="A184" s="255" t="s">
        <v>85</v>
      </c>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159"/>
      <c r="X184" s="159"/>
      <c r="Y184" s="159"/>
      <c r="Z184" s="85"/>
      <c r="AA184" s="85"/>
    </row>
    <row r="185" spans="1:27" ht="26.25" customHeight="1">
      <c r="A185" s="263" t="s">
        <v>86</v>
      </c>
      <c r="B185" s="263"/>
      <c r="C185" s="263"/>
      <c r="D185" s="263"/>
      <c r="E185" s="263"/>
      <c r="F185" s="263"/>
      <c r="G185" s="263"/>
      <c r="H185" s="263"/>
      <c r="I185" s="263"/>
      <c r="J185" s="263"/>
      <c r="K185" s="263"/>
      <c r="L185" s="263"/>
      <c r="M185" s="263"/>
      <c r="N185" s="263"/>
      <c r="O185" s="263"/>
      <c r="P185" s="263"/>
      <c r="Q185" s="263"/>
      <c r="R185" s="263"/>
      <c r="S185" s="263"/>
      <c r="T185" s="88"/>
      <c r="U185" s="88"/>
      <c r="V185" s="88"/>
      <c r="W185" s="88"/>
      <c r="X185" s="88"/>
      <c r="Y185" s="88"/>
    </row>
    <row r="186" spans="1:27">
      <c r="A186" s="286" t="s">
        <v>60</v>
      </c>
      <c r="B186" s="286"/>
      <c r="C186" s="286"/>
      <c r="D186" s="286"/>
      <c r="E186" s="286"/>
      <c r="F186" s="286"/>
      <c r="G186" s="286"/>
      <c r="H186" s="286"/>
      <c r="I186" s="286"/>
      <c r="J186" s="286"/>
      <c r="K186" s="286"/>
      <c r="L186" s="286"/>
      <c r="M186" s="286"/>
      <c r="N186" s="286"/>
      <c r="O186" s="286"/>
      <c r="P186" s="286"/>
      <c r="Q186" s="286"/>
      <c r="R186" s="286"/>
      <c r="S186" s="286"/>
      <c r="T186" s="145"/>
      <c r="U186" s="145"/>
      <c r="V186" s="145"/>
    </row>
    <row r="187" spans="1:27">
      <c r="A187" s="58"/>
      <c r="B187" s="89"/>
      <c r="C187" s="89"/>
      <c r="D187" s="89"/>
      <c r="E187" s="89"/>
      <c r="F187" s="89"/>
      <c r="G187" s="89"/>
      <c r="J187" s="89"/>
      <c r="K187" s="89"/>
      <c r="L187" s="89"/>
    </row>
    <row r="188" spans="1:27" ht="15">
      <c r="A188" s="304" t="s">
        <v>87</v>
      </c>
      <c r="B188" s="305"/>
      <c r="C188" s="305"/>
      <c r="D188" s="305"/>
      <c r="E188" s="305"/>
      <c r="F188" s="305"/>
      <c r="G188" s="305"/>
      <c r="H188" s="305"/>
      <c r="I188" s="305"/>
      <c r="J188" s="305"/>
      <c r="K188" s="305"/>
      <c r="L188" s="305"/>
      <c r="M188" s="306"/>
    </row>
    <row r="189" spans="1:27">
      <c r="A189" s="273" t="s">
        <v>47</v>
      </c>
      <c r="B189" s="215">
        <v>2018</v>
      </c>
      <c r="C189" s="217"/>
      <c r="D189" s="207">
        <v>2019</v>
      </c>
      <c r="E189" s="221"/>
      <c r="F189" s="221"/>
      <c r="G189" s="208"/>
      <c r="H189" s="225">
        <v>2020</v>
      </c>
      <c r="I189" s="225"/>
      <c r="J189" s="225">
        <v>2021</v>
      </c>
      <c r="K189" s="225"/>
      <c r="L189" s="225">
        <v>2022</v>
      </c>
      <c r="M189" s="225"/>
    </row>
    <row r="190" spans="1:27">
      <c r="A190" s="274"/>
      <c r="B190" s="218"/>
      <c r="C190" s="220"/>
      <c r="D190" s="207" t="s">
        <v>172</v>
      </c>
      <c r="E190" s="208"/>
      <c r="F190" s="207" t="s">
        <v>160</v>
      </c>
      <c r="G190" s="208"/>
      <c r="H190" s="225"/>
      <c r="I190" s="225"/>
      <c r="J190" s="225"/>
      <c r="K190" s="225"/>
      <c r="L190" s="225"/>
      <c r="M190" s="225"/>
    </row>
    <row r="191" spans="1:27">
      <c r="A191" s="274"/>
      <c r="B191" s="144" t="s">
        <v>70</v>
      </c>
      <c r="C191" s="144" t="s">
        <v>49</v>
      </c>
      <c r="D191" s="144" t="s">
        <v>70</v>
      </c>
      <c r="E191" s="144" t="s">
        <v>49</v>
      </c>
      <c r="F191" s="144" t="s">
        <v>70</v>
      </c>
      <c r="G191" s="144" t="s">
        <v>49</v>
      </c>
      <c r="H191" s="144" t="s">
        <v>70</v>
      </c>
      <c r="I191" s="144" t="s">
        <v>49</v>
      </c>
      <c r="J191" s="144" t="s">
        <v>70</v>
      </c>
      <c r="K191" s="144" t="s">
        <v>49</v>
      </c>
      <c r="L191" s="144" t="s">
        <v>70</v>
      </c>
      <c r="M191" s="144" t="s">
        <v>49</v>
      </c>
    </row>
    <row r="192" spans="1:27" ht="25.5">
      <c r="A192" s="157" t="s">
        <v>88</v>
      </c>
      <c r="B192" s="90"/>
      <c r="C192" s="77">
        <f>IFERROR((B192*100/H43),0)</f>
        <v>0</v>
      </c>
      <c r="D192" s="90"/>
      <c r="E192" s="77">
        <f>IFERROR((D192*100/I43),0)</f>
        <v>0</v>
      </c>
      <c r="F192" s="78"/>
      <c r="G192" s="77">
        <f>IFERROR((F192*100/J43),0)</f>
        <v>0</v>
      </c>
      <c r="H192" s="90"/>
      <c r="I192" s="77">
        <f>IFERROR((H192*100/K43),0)</f>
        <v>0</v>
      </c>
      <c r="J192" s="90"/>
      <c r="K192" s="77">
        <f>IFERROR((J192*100/L43),0)</f>
        <v>0</v>
      </c>
      <c r="L192" s="90"/>
      <c r="M192" s="62">
        <f>IFERROR((L192*100/M43),0)</f>
        <v>0</v>
      </c>
      <c r="N192" s="91"/>
      <c r="O192" s="91"/>
    </row>
    <row r="193" spans="1:15">
      <c r="A193" s="83" t="s">
        <v>89</v>
      </c>
      <c r="B193" s="163"/>
      <c r="C193" s="164"/>
      <c r="D193" s="163"/>
      <c r="E193" s="165"/>
      <c r="F193" s="165"/>
      <c r="G193" s="164"/>
      <c r="H193" s="163"/>
      <c r="I193" s="164"/>
      <c r="J193" s="163"/>
      <c r="K193" s="164"/>
      <c r="L193" s="163"/>
      <c r="M193" s="166"/>
      <c r="N193" s="91"/>
      <c r="O193" s="91"/>
    </row>
    <row r="194" spans="1:15">
      <c r="A194" s="81" t="s">
        <v>90</v>
      </c>
      <c r="B194" s="92"/>
      <c r="C194" s="61">
        <f>IFERROR((B194*100/B193),0)</f>
        <v>0</v>
      </c>
      <c r="D194" s="92"/>
      <c r="E194" s="61">
        <f>IFERROR((D194*100/D193),0)</f>
        <v>0</v>
      </c>
      <c r="F194" s="66"/>
      <c r="G194" s="61">
        <f>IFERROR((F194*100/F193),0)</f>
        <v>0</v>
      </c>
      <c r="H194" s="92"/>
      <c r="I194" s="61">
        <f>IFERROR((H194*100/H193),0)</f>
        <v>0</v>
      </c>
      <c r="J194" s="92"/>
      <c r="K194" s="61">
        <f>IFERROR((J194*100/J193),0)</f>
        <v>0</v>
      </c>
      <c r="L194" s="92"/>
      <c r="M194" s="65">
        <f>IFERROR((L194*100/L193),0)</f>
        <v>0</v>
      </c>
      <c r="N194" s="91"/>
      <c r="O194" s="91"/>
    </row>
    <row r="195" spans="1:15" ht="25.5">
      <c r="A195" s="83" t="s">
        <v>91</v>
      </c>
      <c r="B195" s="92"/>
      <c r="C195" s="61">
        <f>IFERROR((B195*100/B194),0)</f>
        <v>0</v>
      </c>
      <c r="D195" s="92"/>
      <c r="E195" s="61">
        <f>IFERROR((D195*100/D194),0)</f>
        <v>0</v>
      </c>
      <c r="F195" s="66"/>
      <c r="G195" s="61">
        <f>IFERROR((F195*100/F194),0)</f>
        <v>0</v>
      </c>
      <c r="H195" s="92"/>
      <c r="I195" s="61">
        <f>IFERROR((H195*100/H194),0)</f>
        <v>0</v>
      </c>
      <c r="J195" s="92"/>
      <c r="K195" s="61">
        <f>IFERROR((J195*100/J194),0)</f>
        <v>0</v>
      </c>
      <c r="L195" s="92"/>
      <c r="M195" s="65">
        <f>IFERROR((L195*100/L194),0)</f>
        <v>0</v>
      </c>
      <c r="N195" s="91"/>
      <c r="O195" s="91"/>
    </row>
    <row r="196" spans="1:15" ht="25.5">
      <c r="A196" s="83" t="s">
        <v>92</v>
      </c>
      <c r="B196" s="92"/>
      <c r="C196" s="61">
        <f>IFERROR((B196*100/B194),0)</f>
        <v>0</v>
      </c>
      <c r="D196" s="92"/>
      <c r="E196" s="61">
        <f>IFERROR((D196*100/D194),0)</f>
        <v>0</v>
      </c>
      <c r="F196" s="66"/>
      <c r="G196" s="61">
        <f>IFERROR((F196*100/F194),0)</f>
        <v>0</v>
      </c>
      <c r="H196" s="92"/>
      <c r="I196" s="61">
        <f>IFERROR((H196*100/H194),0)</f>
        <v>0</v>
      </c>
      <c r="J196" s="92"/>
      <c r="K196" s="61">
        <f>IFERROR((J196*100/J194),0)</f>
        <v>0</v>
      </c>
      <c r="L196" s="92"/>
      <c r="M196" s="65">
        <f>IFERROR((L196*100/L194),0)</f>
        <v>0</v>
      </c>
      <c r="N196" s="91"/>
      <c r="O196" s="91"/>
    </row>
    <row r="197" spans="1:15" ht="25.5">
      <c r="A197" s="81" t="s">
        <v>93</v>
      </c>
      <c r="B197" s="92"/>
      <c r="C197" s="61">
        <f>IFERROR((B197*100/B43),0)</f>
        <v>0</v>
      </c>
      <c r="D197" s="92"/>
      <c r="E197" s="61">
        <f>IFERROR((D197*100/C43),0)</f>
        <v>0</v>
      </c>
      <c r="F197" s="66"/>
      <c r="G197" s="61">
        <f>IFERROR((F197*100/D43),0)</f>
        <v>0</v>
      </c>
      <c r="H197" s="92"/>
      <c r="I197" s="61">
        <f>IFERROR((H197*100/E43),0)</f>
        <v>0</v>
      </c>
      <c r="J197" s="92"/>
      <c r="K197" s="61">
        <f>IFERROR((J197*100/F43),0)</f>
        <v>0</v>
      </c>
      <c r="L197" s="92"/>
      <c r="M197" s="65">
        <f>IFERROR((L197*100/G43),0)</f>
        <v>0</v>
      </c>
      <c r="N197" s="91"/>
      <c r="O197" s="91"/>
    </row>
    <row r="198" spans="1:15">
      <c r="A198" s="81" t="s">
        <v>94</v>
      </c>
      <c r="B198" s="163"/>
      <c r="C198" s="164"/>
      <c r="D198" s="163"/>
      <c r="E198" s="165"/>
      <c r="F198" s="165"/>
      <c r="G198" s="164"/>
      <c r="H198" s="163"/>
      <c r="I198" s="164"/>
      <c r="J198" s="163"/>
      <c r="K198" s="164"/>
      <c r="L198" s="163"/>
      <c r="M198" s="166"/>
      <c r="N198" s="91"/>
      <c r="O198" s="91"/>
    </row>
    <row r="199" spans="1:15">
      <c r="A199" s="81" t="s">
        <v>95</v>
      </c>
      <c r="B199" s="92"/>
      <c r="C199" s="61">
        <f>IFERROR((B199*100/B198),0)</f>
        <v>0</v>
      </c>
      <c r="D199" s="92"/>
      <c r="E199" s="61">
        <f>IFERROR((D199*100/D198),0)</f>
        <v>0</v>
      </c>
      <c r="F199" s="66"/>
      <c r="G199" s="61">
        <f>IFERROR((F199*100/F198),0)</f>
        <v>0</v>
      </c>
      <c r="H199" s="92"/>
      <c r="I199" s="61">
        <f>IFERROR((H199*100/H198),0)</f>
        <v>0</v>
      </c>
      <c r="J199" s="92"/>
      <c r="K199" s="61">
        <f>IFERROR((J199*100/J198),0)</f>
        <v>0</v>
      </c>
      <c r="L199" s="92"/>
      <c r="M199" s="65">
        <f>IFERROR((L199*100/L198),0)</f>
        <v>0</v>
      </c>
      <c r="N199" s="91"/>
      <c r="O199" s="91"/>
    </row>
    <row r="200" spans="1:15" ht="25.5">
      <c r="A200" s="83" t="s">
        <v>96</v>
      </c>
      <c r="B200" s="92"/>
      <c r="C200" s="61">
        <f>IFERROR((B200*100/B199),0)</f>
        <v>0</v>
      </c>
      <c r="D200" s="92"/>
      <c r="E200" s="61">
        <f>IFERROR((D200*100/D199),0)</f>
        <v>0</v>
      </c>
      <c r="F200" s="66"/>
      <c r="G200" s="61">
        <f>IFERROR((F200*100/F199),0)</f>
        <v>0</v>
      </c>
      <c r="H200" s="92"/>
      <c r="I200" s="61">
        <f>IFERROR((H200*100/H199),0)</f>
        <v>0</v>
      </c>
      <c r="J200" s="92"/>
      <c r="K200" s="61">
        <f>IFERROR((J200*100/J199),0)</f>
        <v>0</v>
      </c>
      <c r="L200" s="92"/>
      <c r="M200" s="65">
        <f>IFERROR((L200*100/L199),0)</f>
        <v>0</v>
      </c>
      <c r="N200" s="91"/>
      <c r="O200" s="91"/>
    </row>
    <row r="201" spans="1:15" ht="25.5">
      <c r="A201" s="83" t="s">
        <v>97</v>
      </c>
      <c r="B201" s="92"/>
      <c r="C201" s="61">
        <f>IFERROR((B201*100/B199),0)</f>
        <v>0</v>
      </c>
      <c r="D201" s="92"/>
      <c r="E201" s="61">
        <f>IFERROR((D201*100/D199),0)</f>
        <v>0</v>
      </c>
      <c r="F201" s="66"/>
      <c r="G201" s="61">
        <f>IFERROR((F201*100/F199),0)</f>
        <v>0</v>
      </c>
      <c r="H201" s="92"/>
      <c r="I201" s="61">
        <f>IFERROR((H201*100/H199),0)</f>
        <v>0</v>
      </c>
      <c r="J201" s="92"/>
      <c r="K201" s="61">
        <f>IFERROR((J201*100/J199),0)</f>
        <v>0</v>
      </c>
      <c r="L201" s="92"/>
      <c r="M201" s="65">
        <f>IFERROR((L201*100/L199),0)</f>
        <v>0</v>
      </c>
      <c r="N201" s="91"/>
      <c r="O201" s="91"/>
    </row>
    <row r="202" spans="1:15" ht="25.5">
      <c r="A202" s="83" t="s">
        <v>98</v>
      </c>
      <c r="B202" s="92"/>
      <c r="C202" s="61">
        <f>IFERROR(B202*100/H43,0)</f>
        <v>0</v>
      </c>
      <c r="D202" s="92"/>
      <c r="E202" s="61">
        <f>IFERROR(D202*100/I43,0)</f>
        <v>0</v>
      </c>
      <c r="F202" s="66"/>
      <c r="G202" s="61">
        <f>IFERROR(F202*100/J43,0)</f>
        <v>0</v>
      </c>
      <c r="H202" s="92"/>
      <c r="I202" s="61">
        <f>IFERROR(H202*100/K43,0)</f>
        <v>0</v>
      </c>
      <c r="J202" s="92"/>
      <c r="K202" s="61">
        <f>IFERROR(J202*100/L43,0)</f>
        <v>0</v>
      </c>
      <c r="L202" s="92"/>
      <c r="M202" s="65">
        <f>IFERROR(L202*100/M43,0)</f>
        <v>0</v>
      </c>
      <c r="N202" s="91"/>
      <c r="O202" s="91"/>
    </row>
    <row r="203" spans="1:15" ht="25.5">
      <c r="A203" s="93" t="s">
        <v>99</v>
      </c>
      <c r="B203" s="92"/>
      <c r="C203" s="61">
        <f>IFERROR(B203*100/H43,0)</f>
        <v>0</v>
      </c>
      <c r="D203" s="92"/>
      <c r="E203" s="61">
        <f>IFERROR(D203*100/I43,0)</f>
        <v>0</v>
      </c>
      <c r="F203" s="66"/>
      <c r="G203" s="61">
        <f>IFERROR(F203*100/J43,0)</f>
        <v>0</v>
      </c>
      <c r="H203" s="92"/>
      <c r="I203" s="61">
        <f>IFERROR(H203*100/K43,0)</f>
        <v>0</v>
      </c>
      <c r="J203" s="92"/>
      <c r="K203" s="61">
        <f>IFERROR(J203*100/L43,0)</f>
        <v>0</v>
      </c>
      <c r="L203" s="92"/>
      <c r="M203" s="65">
        <f>IFERROR(L203*100/M43,0)</f>
        <v>0</v>
      </c>
      <c r="N203" s="91"/>
      <c r="O203" s="91"/>
    </row>
    <row r="204" spans="1:15" ht="25.5">
      <c r="A204" s="93" t="s">
        <v>100</v>
      </c>
      <c r="B204" s="92"/>
      <c r="C204" s="61">
        <f>IFERROR((B204*100/(B43+H43)),0)</f>
        <v>0</v>
      </c>
      <c r="D204" s="92"/>
      <c r="E204" s="61">
        <f>IFERROR((D204*100/(C43+I43)),0)</f>
        <v>0</v>
      </c>
      <c r="F204" s="66"/>
      <c r="G204" s="61">
        <f>IFERROR((F204*100/(D43+J43)),0)</f>
        <v>0</v>
      </c>
      <c r="H204" s="92"/>
      <c r="I204" s="61">
        <f>IFERROR((H204*100/(E43+K43)),0)</f>
        <v>0</v>
      </c>
      <c r="J204" s="92"/>
      <c r="K204" s="61">
        <f>IFERROR((J204*100/(F43+L43)),0)</f>
        <v>0</v>
      </c>
      <c r="L204" s="92"/>
      <c r="M204" s="65">
        <f>IFERROR((L204*100/(G43+M43)),0)</f>
        <v>0</v>
      </c>
    </row>
    <row r="205" spans="1:15" ht="25.5">
      <c r="A205" s="93" t="s">
        <v>101</v>
      </c>
      <c r="B205" s="92"/>
      <c r="C205" s="61">
        <f>IFERROR(B205*100/(N43+B49+H49),0)</f>
        <v>0</v>
      </c>
      <c r="D205" s="92"/>
      <c r="E205" s="61">
        <f>IFERROR(D205*100/(O43+C49+I49),0)</f>
        <v>0</v>
      </c>
      <c r="F205" s="66"/>
      <c r="G205" s="61">
        <f>IFERROR(F205*100/(P43+D49+J49),0)</f>
        <v>0</v>
      </c>
      <c r="H205" s="92"/>
      <c r="I205" s="61">
        <f>IFERROR(H205*100/(Q43+E49+K49),0)</f>
        <v>0</v>
      </c>
      <c r="J205" s="92"/>
      <c r="K205" s="61">
        <f>IFERROR(J205*100/(R43+F49+L49),0)</f>
        <v>0</v>
      </c>
      <c r="L205" s="92"/>
      <c r="M205" s="65">
        <f>IFERROR(L205*100/(S43+G49+M49),0)</f>
        <v>0</v>
      </c>
    </row>
    <row r="206" spans="1:15" ht="25.5">
      <c r="A206" s="93" t="s">
        <v>102</v>
      </c>
      <c r="B206" s="92"/>
      <c r="C206" s="61">
        <f>IFERROR((B206*100/N49),0)</f>
        <v>0</v>
      </c>
      <c r="D206" s="92"/>
      <c r="E206" s="61">
        <f>IFERROR((D206*100/O49),0)</f>
        <v>0</v>
      </c>
      <c r="F206" s="66"/>
      <c r="G206" s="61">
        <f>IFERROR((F206*100/P49),0)</f>
        <v>0</v>
      </c>
      <c r="H206" s="92"/>
      <c r="I206" s="61">
        <f>IFERROR((H206*100/Q49),0)</f>
        <v>0</v>
      </c>
      <c r="J206" s="92"/>
      <c r="K206" s="61">
        <f>IFERROR((J206*100/R49),0)</f>
        <v>0</v>
      </c>
      <c r="L206" s="92"/>
      <c r="M206" s="65">
        <f>IFERROR((L206*100/S49),0)</f>
        <v>0</v>
      </c>
    </row>
    <row r="207" spans="1:15" ht="25.5">
      <c r="A207" s="93" t="s">
        <v>103</v>
      </c>
      <c r="B207" s="92"/>
      <c r="C207" s="61">
        <f>IFERROR((B207*100/(B43+H43)),0)</f>
        <v>0</v>
      </c>
      <c r="D207" s="92"/>
      <c r="E207" s="61">
        <f>IFERROR((D207*100/(C43+I43)),0)</f>
        <v>0</v>
      </c>
      <c r="F207" s="66"/>
      <c r="G207" s="61">
        <f>IFERROR((F207*100/(D43+J43)),0)</f>
        <v>0</v>
      </c>
      <c r="H207" s="92"/>
      <c r="I207" s="61">
        <f>IFERROR((H207*100/(E43+K43)),0)</f>
        <v>0</v>
      </c>
      <c r="J207" s="92"/>
      <c r="K207" s="61">
        <f>IFERROR((J207*100/(F43+L43)),0)</f>
        <v>0</v>
      </c>
      <c r="L207" s="92"/>
      <c r="M207" s="65">
        <f>IFERROR((L207*100/($G$43+$M$43)),0)</f>
        <v>0</v>
      </c>
    </row>
    <row r="208" spans="1:15" ht="25.5">
      <c r="A208" s="93" t="s">
        <v>104</v>
      </c>
      <c r="B208" s="92"/>
      <c r="C208" s="61">
        <f>IFERROR((B208*100/(B43+H43)),0)</f>
        <v>0</v>
      </c>
      <c r="D208" s="92"/>
      <c r="E208" s="61">
        <f>IFERROR((D208*100/(C43+I43)),0)</f>
        <v>0</v>
      </c>
      <c r="F208" s="66"/>
      <c r="G208" s="61">
        <f>IFERROR((F208*100/(D43+J43)),0)</f>
        <v>0</v>
      </c>
      <c r="H208" s="92"/>
      <c r="I208" s="61">
        <f>IFERROR((H208*100/(E43+K43)),0)</f>
        <v>0</v>
      </c>
      <c r="J208" s="92"/>
      <c r="K208" s="61">
        <f>IFERROR((J208*100/(F43+L43)),0)</f>
        <v>0</v>
      </c>
      <c r="L208" s="92"/>
      <c r="M208" s="65">
        <f>IFERROR((L208*100/(G43+M43)),0)</f>
        <v>0</v>
      </c>
    </row>
    <row r="209" spans="1:25">
      <c r="A209" s="54" t="s">
        <v>105</v>
      </c>
      <c r="B209" s="66"/>
      <c r="C209" s="61">
        <f>IFERROR((B209*100/N75),0)</f>
        <v>0</v>
      </c>
      <c r="D209" s="66"/>
      <c r="E209" s="61">
        <f>IFERROR((D209*100/O75),0)</f>
        <v>0</v>
      </c>
      <c r="F209" s="66"/>
      <c r="G209" s="61">
        <f>IFERROR((F209*100/P75),0)</f>
        <v>0</v>
      </c>
      <c r="H209" s="66"/>
      <c r="I209" s="61">
        <f>IFERROR((H209*100/Q75),0)</f>
        <v>0</v>
      </c>
      <c r="J209" s="66"/>
      <c r="K209" s="61">
        <f>IFERROR((J209*100/R75),0)</f>
        <v>0</v>
      </c>
      <c r="L209" s="66"/>
      <c r="M209" s="65">
        <f>IFERROR((L209*100/S75),0)</f>
        <v>0</v>
      </c>
    </row>
    <row r="210" spans="1:25" ht="25.5">
      <c r="A210" s="94" t="s">
        <v>106</v>
      </c>
      <c r="B210" s="66"/>
      <c r="C210" s="61">
        <f>IFERROR((B210*100/N75),0)</f>
        <v>0</v>
      </c>
      <c r="D210" s="66"/>
      <c r="E210" s="61">
        <f>IFERROR((D210*100/O75),0)</f>
        <v>0</v>
      </c>
      <c r="F210" s="66"/>
      <c r="G210" s="61">
        <f>IFERROR((F210*100/P75),0)</f>
        <v>0</v>
      </c>
      <c r="H210" s="66"/>
      <c r="I210" s="61">
        <f>IFERROR((H210*100/Q75),0)</f>
        <v>0</v>
      </c>
      <c r="J210" s="66"/>
      <c r="K210" s="61">
        <f>IFERROR((J210*100/R75),0)</f>
        <v>0</v>
      </c>
      <c r="L210" s="66"/>
      <c r="M210" s="65">
        <f>IFERROR((L210*100/S75),0)</f>
        <v>0</v>
      </c>
    </row>
    <row r="211" spans="1:25" ht="25.5">
      <c r="A211" s="94" t="s">
        <v>107</v>
      </c>
      <c r="B211" s="66"/>
      <c r="C211" s="61">
        <f>IFERROR((B211*100/N75),0)</f>
        <v>0</v>
      </c>
      <c r="D211" s="66"/>
      <c r="E211" s="61">
        <f>IFERROR((D211*100/O75),0)</f>
        <v>0</v>
      </c>
      <c r="F211" s="66"/>
      <c r="G211" s="61">
        <f>IFERROR((F211*100/P75),0)</f>
        <v>0</v>
      </c>
      <c r="H211" s="66"/>
      <c r="I211" s="61">
        <f>IFERROR((H211*100/Q75),0)</f>
        <v>0</v>
      </c>
      <c r="J211" s="66"/>
      <c r="K211" s="61">
        <f>IFERROR((J211*100/R75),0)</f>
        <v>0</v>
      </c>
      <c r="L211" s="66"/>
      <c r="M211" s="65">
        <f>IFERROR((L211*100/S75),0)</f>
        <v>0</v>
      </c>
    </row>
    <row r="212" spans="1:25" ht="25.5">
      <c r="A212" s="81" t="s">
        <v>108</v>
      </c>
      <c r="B212" s="92"/>
      <c r="C212" s="61">
        <f>IFERROR((B212*100/(B43+H43)),0)</f>
        <v>0</v>
      </c>
      <c r="D212" s="92"/>
      <c r="E212" s="61">
        <f>IFERROR((D212*100/(C43+I43)),0)</f>
        <v>0</v>
      </c>
      <c r="F212" s="66"/>
      <c r="G212" s="61">
        <f>IFERROR((F212*100/(D43+J43)),0)</f>
        <v>0</v>
      </c>
      <c r="H212" s="92"/>
      <c r="I212" s="61">
        <f>IFERROR((H212*100/(E43+K43)),0)</f>
        <v>0</v>
      </c>
      <c r="J212" s="92"/>
      <c r="K212" s="61">
        <f>IFERROR((J212*100/(F43+L43)),0)</f>
        <v>0</v>
      </c>
      <c r="L212" s="92"/>
      <c r="M212" s="65">
        <f>IFERROR((L212*100/(G43+M43)),0)</f>
        <v>0</v>
      </c>
      <c r="N212" s="95"/>
      <c r="O212" s="95"/>
    </row>
    <row r="213" spans="1:25" ht="38.25">
      <c r="A213" s="158" t="s">
        <v>109</v>
      </c>
      <c r="B213" s="96"/>
      <c r="C213" s="97">
        <f>IFERROR((B213*100/(B43+H43)),0)</f>
        <v>0</v>
      </c>
      <c r="D213" s="96"/>
      <c r="E213" s="97">
        <f>IFERROR((D213*100/(C43+I43)),0)</f>
        <v>0</v>
      </c>
      <c r="F213" s="98"/>
      <c r="G213" s="97">
        <f>IFERROR((F213*100/(D43+J43)),0)</f>
        <v>0</v>
      </c>
      <c r="H213" s="96"/>
      <c r="I213" s="97">
        <f>IFERROR((H213*100/(E43+K43)),0)</f>
        <v>0</v>
      </c>
      <c r="J213" s="96"/>
      <c r="K213" s="97">
        <f>IFERROR((J213*100/(F43+L43)),0)</f>
        <v>0</v>
      </c>
      <c r="L213" s="96"/>
      <c r="M213" s="99">
        <f>IFERROR((L213*100/(G43+M43)),0)</f>
        <v>0</v>
      </c>
      <c r="N213" s="95"/>
      <c r="O213" s="95"/>
    </row>
    <row r="214" spans="1:25">
      <c r="A214" s="12"/>
      <c r="B214" s="12"/>
      <c r="C214" s="100"/>
      <c r="D214" s="100"/>
      <c r="E214" s="100"/>
      <c r="F214" s="100"/>
      <c r="G214" s="100"/>
      <c r="H214" s="100"/>
      <c r="I214" s="100"/>
      <c r="J214" s="100"/>
      <c r="K214" s="100"/>
      <c r="L214" s="100"/>
      <c r="M214" s="100"/>
      <c r="N214" s="100"/>
      <c r="O214" s="100"/>
      <c r="P214" s="89"/>
      <c r="Q214" s="89"/>
      <c r="R214" s="89"/>
      <c r="S214" s="89"/>
      <c r="T214" s="89"/>
      <c r="U214" s="89"/>
      <c r="V214" s="89"/>
      <c r="W214" s="89"/>
      <c r="X214" s="89"/>
      <c r="Y214" s="89"/>
    </row>
    <row r="215" spans="1:25">
      <c r="A215" s="275" t="s">
        <v>87</v>
      </c>
      <c r="B215" s="276"/>
      <c r="C215" s="276"/>
      <c r="D215" s="276"/>
      <c r="E215" s="276"/>
      <c r="F215" s="276"/>
      <c r="G215" s="276"/>
      <c r="H215" s="276"/>
      <c r="I215" s="276"/>
      <c r="J215" s="276"/>
      <c r="K215" s="276"/>
      <c r="L215" s="276"/>
      <c r="M215" s="276"/>
      <c r="N215" s="276"/>
      <c r="O215" s="276"/>
      <c r="P215" s="276"/>
      <c r="Q215" s="276"/>
      <c r="R215" s="276"/>
      <c r="S215" s="277"/>
    </row>
    <row r="216" spans="1:25">
      <c r="A216" s="238" t="s">
        <v>110</v>
      </c>
      <c r="B216" s="242">
        <v>2018</v>
      </c>
      <c r="C216" s="243"/>
      <c r="D216" s="244"/>
      <c r="E216" s="275">
        <v>2019</v>
      </c>
      <c r="F216" s="276"/>
      <c r="G216" s="276"/>
      <c r="H216" s="276"/>
      <c r="I216" s="276"/>
      <c r="J216" s="277"/>
      <c r="K216" s="242">
        <v>2020</v>
      </c>
      <c r="L216" s="243"/>
      <c r="M216" s="244"/>
      <c r="N216" s="242">
        <v>2021</v>
      </c>
      <c r="O216" s="243"/>
      <c r="P216" s="244"/>
      <c r="Q216" s="242">
        <v>2022</v>
      </c>
      <c r="R216" s="243"/>
      <c r="S216" s="244"/>
    </row>
    <row r="217" spans="1:25">
      <c r="A217" s="239"/>
      <c r="B217" s="245"/>
      <c r="C217" s="246"/>
      <c r="D217" s="247"/>
      <c r="E217" s="275" t="s">
        <v>172</v>
      </c>
      <c r="F217" s="276"/>
      <c r="G217" s="276"/>
      <c r="H217" s="276" t="s">
        <v>160</v>
      </c>
      <c r="I217" s="276"/>
      <c r="J217" s="277"/>
      <c r="K217" s="245"/>
      <c r="L217" s="246"/>
      <c r="M217" s="247"/>
      <c r="N217" s="245"/>
      <c r="O217" s="246"/>
      <c r="P217" s="247"/>
      <c r="Q217" s="245"/>
      <c r="R217" s="246"/>
      <c r="S217" s="247"/>
    </row>
    <row r="218" spans="1:25">
      <c r="A218" s="239"/>
      <c r="B218" s="101" t="s">
        <v>111</v>
      </c>
      <c r="C218" s="233" t="s">
        <v>112</v>
      </c>
      <c r="D218" s="234"/>
      <c r="E218" s="101" t="s">
        <v>111</v>
      </c>
      <c r="F218" s="233" t="s">
        <v>112</v>
      </c>
      <c r="G218" s="234"/>
      <c r="H218" s="101" t="s">
        <v>111</v>
      </c>
      <c r="I218" s="233" t="s">
        <v>112</v>
      </c>
      <c r="J218" s="234"/>
      <c r="K218" s="101" t="s">
        <v>111</v>
      </c>
      <c r="L218" s="233" t="s">
        <v>112</v>
      </c>
      <c r="M218" s="234"/>
      <c r="N218" s="101" t="s">
        <v>111</v>
      </c>
      <c r="O218" s="233" t="s">
        <v>112</v>
      </c>
      <c r="P218" s="234"/>
      <c r="Q218" s="101" t="s">
        <v>111</v>
      </c>
      <c r="R218" s="233" t="s">
        <v>112</v>
      </c>
      <c r="S218" s="234"/>
    </row>
    <row r="219" spans="1:25">
      <c r="A219" s="240"/>
      <c r="B219" s="101" t="s">
        <v>113</v>
      </c>
      <c r="C219" s="101" t="s">
        <v>113</v>
      </c>
      <c r="D219" s="101" t="s">
        <v>49</v>
      </c>
      <c r="E219" s="101" t="s">
        <v>113</v>
      </c>
      <c r="F219" s="101" t="s">
        <v>113</v>
      </c>
      <c r="G219" s="101" t="s">
        <v>49</v>
      </c>
      <c r="H219" s="101" t="s">
        <v>113</v>
      </c>
      <c r="I219" s="101" t="s">
        <v>113</v>
      </c>
      <c r="J219" s="101" t="s">
        <v>49</v>
      </c>
      <c r="K219" s="101" t="s">
        <v>113</v>
      </c>
      <c r="L219" s="101" t="s">
        <v>113</v>
      </c>
      <c r="M219" s="101" t="s">
        <v>49</v>
      </c>
      <c r="N219" s="101" t="s">
        <v>113</v>
      </c>
      <c r="O219" s="101" t="s">
        <v>113</v>
      </c>
      <c r="P219" s="101" t="s">
        <v>49</v>
      </c>
      <c r="Q219" s="101" t="s">
        <v>113</v>
      </c>
      <c r="R219" s="101" t="s">
        <v>113</v>
      </c>
      <c r="S219" s="101" t="s">
        <v>49</v>
      </c>
    </row>
    <row r="220" spans="1:25" s="104" customFormat="1" ht="25.5">
      <c r="A220" s="157" t="s">
        <v>156</v>
      </c>
      <c r="B220" s="102"/>
      <c r="C220" s="103"/>
      <c r="D220" s="77">
        <f t="shared" ref="D220:D238" si="27">IFERROR((C220*100/B220),0)</f>
        <v>0</v>
      </c>
      <c r="E220" s="102"/>
      <c r="F220" s="103"/>
      <c r="G220" s="77">
        <f t="shared" ref="G220:G238" si="28">IFERROR((F220*100/E220),0)</f>
        <v>0</v>
      </c>
      <c r="H220" s="102"/>
      <c r="I220" s="103"/>
      <c r="J220" s="77">
        <f t="shared" ref="J220:J238" si="29">IFERROR((I220*100/H220),0)</f>
        <v>0</v>
      </c>
      <c r="K220" s="102"/>
      <c r="L220" s="90"/>
      <c r="M220" s="77">
        <f t="shared" ref="M220:M238" si="30">IFERROR((L220*100/K220),0)</f>
        <v>0</v>
      </c>
      <c r="N220" s="102"/>
      <c r="O220" s="90"/>
      <c r="P220" s="77">
        <f t="shared" ref="P220:P238" si="31">IFERROR((O220*100/N220),0)</f>
        <v>0</v>
      </c>
      <c r="Q220" s="102"/>
      <c r="R220" s="90"/>
      <c r="S220" s="62">
        <f t="shared" ref="S220:S238" si="32">IFERROR((R220*100/Q220),0)</f>
        <v>0</v>
      </c>
    </row>
    <row r="221" spans="1:25" s="104" customFormat="1" ht="25.5">
      <c r="A221" s="81" t="s">
        <v>157</v>
      </c>
      <c r="B221" s="105"/>
      <c r="C221" s="106"/>
      <c r="D221" s="61">
        <f t="shared" si="27"/>
        <v>0</v>
      </c>
      <c r="E221" s="105"/>
      <c r="F221" s="106"/>
      <c r="G221" s="61">
        <f t="shared" si="28"/>
        <v>0</v>
      </c>
      <c r="H221" s="105"/>
      <c r="I221" s="106"/>
      <c r="J221" s="61">
        <f t="shared" si="29"/>
        <v>0</v>
      </c>
      <c r="K221" s="105"/>
      <c r="L221" s="92"/>
      <c r="M221" s="61">
        <f t="shared" si="30"/>
        <v>0</v>
      </c>
      <c r="N221" s="105"/>
      <c r="O221" s="92"/>
      <c r="P221" s="61">
        <f t="shared" si="31"/>
        <v>0</v>
      </c>
      <c r="Q221" s="105"/>
      <c r="R221" s="92"/>
      <c r="S221" s="65">
        <f t="shared" si="32"/>
        <v>0</v>
      </c>
    </row>
    <row r="222" spans="1:25" ht="25.5">
      <c r="A222" s="83" t="s">
        <v>178</v>
      </c>
      <c r="B222" s="105"/>
      <c r="C222" s="107"/>
      <c r="D222" s="61">
        <f t="shared" si="27"/>
        <v>0</v>
      </c>
      <c r="E222" s="105"/>
      <c r="F222" s="106"/>
      <c r="G222" s="61">
        <f t="shared" si="28"/>
        <v>0</v>
      </c>
      <c r="H222" s="105"/>
      <c r="I222" s="106"/>
      <c r="J222" s="61">
        <f t="shared" si="29"/>
        <v>0</v>
      </c>
      <c r="K222" s="105"/>
      <c r="L222" s="106"/>
      <c r="M222" s="61">
        <f t="shared" si="30"/>
        <v>0</v>
      </c>
      <c r="N222" s="105"/>
      <c r="O222" s="106"/>
      <c r="P222" s="61">
        <f t="shared" si="31"/>
        <v>0</v>
      </c>
      <c r="Q222" s="105"/>
      <c r="R222" s="106"/>
      <c r="S222" s="65">
        <f t="shared" si="32"/>
        <v>0</v>
      </c>
    </row>
    <row r="223" spans="1:25" ht="25.5">
      <c r="A223" s="83" t="s">
        <v>179</v>
      </c>
      <c r="B223" s="105"/>
      <c r="C223" s="108"/>
      <c r="D223" s="61">
        <f t="shared" si="27"/>
        <v>0</v>
      </c>
      <c r="E223" s="105"/>
      <c r="F223" s="106"/>
      <c r="G223" s="61">
        <f t="shared" si="28"/>
        <v>0</v>
      </c>
      <c r="H223" s="105"/>
      <c r="I223" s="106"/>
      <c r="J223" s="61">
        <f t="shared" si="29"/>
        <v>0</v>
      </c>
      <c r="K223" s="105"/>
      <c r="L223" s="106"/>
      <c r="M223" s="61">
        <f t="shared" si="30"/>
        <v>0</v>
      </c>
      <c r="N223" s="105"/>
      <c r="O223" s="106"/>
      <c r="P223" s="61">
        <f t="shared" si="31"/>
        <v>0</v>
      </c>
      <c r="Q223" s="105"/>
      <c r="R223" s="106"/>
      <c r="S223" s="65">
        <f t="shared" si="32"/>
        <v>0</v>
      </c>
    </row>
    <row r="224" spans="1:25" ht="25.5">
      <c r="A224" s="83" t="s">
        <v>114</v>
      </c>
      <c r="B224" s="109">
        <f>IFERROR((C222+C223),0)</f>
        <v>0</v>
      </c>
      <c r="C224" s="146"/>
      <c r="D224" s="61">
        <f t="shared" si="27"/>
        <v>0</v>
      </c>
      <c r="E224" s="109">
        <f>IFERROR((F222+F223),0)</f>
        <v>0</v>
      </c>
      <c r="F224" s="147"/>
      <c r="G224" s="61">
        <f t="shared" si="28"/>
        <v>0</v>
      </c>
      <c r="H224" s="109">
        <f>IFERROR((I222+I223),0)</f>
        <v>0</v>
      </c>
      <c r="I224" s="147"/>
      <c r="J224" s="61">
        <f t="shared" si="29"/>
        <v>0</v>
      </c>
      <c r="K224" s="109">
        <f>IFERROR((L222+L223),0)</f>
        <v>0</v>
      </c>
      <c r="L224" s="147"/>
      <c r="M224" s="61">
        <f t="shared" si="30"/>
        <v>0</v>
      </c>
      <c r="N224" s="109">
        <f>IFERROR((O222+O223),0)</f>
        <v>0</v>
      </c>
      <c r="O224" s="147"/>
      <c r="P224" s="61">
        <f t="shared" si="31"/>
        <v>0</v>
      </c>
      <c r="Q224" s="109">
        <f>IFERROR((R222+R223),0)</f>
        <v>0</v>
      </c>
      <c r="R224" s="147"/>
      <c r="S224" s="65">
        <f t="shared" si="32"/>
        <v>0</v>
      </c>
    </row>
    <row r="225" spans="1:25" ht="25.5">
      <c r="A225" s="81" t="s">
        <v>177</v>
      </c>
      <c r="B225" s="109">
        <f>IFERROR((C222),0)</f>
        <v>0</v>
      </c>
      <c r="C225" s="147"/>
      <c r="D225" s="61">
        <f t="shared" si="27"/>
        <v>0</v>
      </c>
      <c r="E225" s="109">
        <f>IFERROR((F223),0)</f>
        <v>0</v>
      </c>
      <c r="F225" s="147"/>
      <c r="G225" s="61">
        <f t="shared" si="28"/>
        <v>0</v>
      </c>
      <c r="H225" s="109">
        <f>IFERROR((I223),0)</f>
        <v>0</v>
      </c>
      <c r="I225" s="147"/>
      <c r="J225" s="61">
        <f t="shared" si="29"/>
        <v>0</v>
      </c>
      <c r="K225" s="109">
        <f>IFERROR((L223),0)</f>
        <v>0</v>
      </c>
      <c r="L225" s="147"/>
      <c r="M225" s="61">
        <f t="shared" si="30"/>
        <v>0</v>
      </c>
      <c r="N225" s="109">
        <f>IFERROR((O223),0)</f>
        <v>0</v>
      </c>
      <c r="O225" s="147"/>
      <c r="P225" s="61">
        <f t="shared" si="31"/>
        <v>0</v>
      </c>
      <c r="Q225" s="109">
        <f>IFERROR((R223),0)</f>
        <v>0</v>
      </c>
      <c r="R225" s="147"/>
      <c r="S225" s="65">
        <f t="shared" si="32"/>
        <v>0</v>
      </c>
    </row>
    <row r="226" spans="1:25" ht="25.5">
      <c r="A226" s="81" t="s">
        <v>176</v>
      </c>
      <c r="B226" s="109">
        <f>IFERROR((C223),0)</f>
        <v>0</v>
      </c>
      <c r="C226" s="147"/>
      <c r="D226" s="61">
        <f t="shared" si="27"/>
        <v>0</v>
      </c>
      <c r="E226" s="109">
        <f>IFERROR((F222),0)</f>
        <v>0</v>
      </c>
      <c r="F226" s="147"/>
      <c r="G226" s="61">
        <f t="shared" si="28"/>
        <v>0</v>
      </c>
      <c r="H226" s="109">
        <f>IFERROR((I222),0)</f>
        <v>0</v>
      </c>
      <c r="I226" s="147"/>
      <c r="J226" s="61">
        <f t="shared" si="29"/>
        <v>0</v>
      </c>
      <c r="K226" s="109">
        <f>IFERROR((L222),0)</f>
        <v>0</v>
      </c>
      <c r="L226" s="147"/>
      <c r="M226" s="61">
        <f t="shared" si="30"/>
        <v>0</v>
      </c>
      <c r="N226" s="109">
        <f>IFERROR((O222),0)</f>
        <v>0</v>
      </c>
      <c r="O226" s="147"/>
      <c r="P226" s="61">
        <f t="shared" si="31"/>
        <v>0</v>
      </c>
      <c r="Q226" s="109">
        <f>IFERROR((R222),0)</f>
        <v>0</v>
      </c>
      <c r="R226" s="147"/>
      <c r="S226" s="65">
        <f t="shared" si="32"/>
        <v>0</v>
      </c>
    </row>
    <row r="227" spans="1:25" ht="25.5">
      <c r="A227" s="83" t="s">
        <v>115</v>
      </c>
      <c r="B227" s="109">
        <f>IFERROR((C225+C226),0)</f>
        <v>0</v>
      </c>
      <c r="C227" s="147"/>
      <c r="D227" s="61">
        <f t="shared" si="27"/>
        <v>0</v>
      </c>
      <c r="E227" s="109">
        <f>IFERROR((F225+F226),0)</f>
        <v>0</v>
      </c>
      <c r="F227" s="147"/>
      <c r="G227" s="61">
        <f t="shared" si="28"/>
        <v>0</v>
      </c>
      <c r="H227" s="109">
        <f>IFERROR((I225+I226),0)</f>
        <v>0</v>
      </c>
      <c r="I227" s="147"/>
      <c r="J227" s="61">
        <f t="shared" si="29"/>
        <v>0</v>
      </c>
      <c r="K227" s="109">
        <f>IFERROR((L225+L226),0)</f>
        <v>0</v>
      </c>
      <c r="L227" s="147"/>
      <c r="M227" s="61">
        <f t="shared" si="30"/>
        <v>0</v>
      </c>
      <c r="N227" s="109">
        <f>IFERROR((O225+O226),0)</f>
        <v>0</v>
      </c>
      <c r="O227" s="147"/>
      <c r="P227" s="61">
        <f t="shared" si="31"/>
        <v>0</v>
      </c>
      <c r="Q227" s="109">
        <f>IFERROR((R225+R226),0)</f>
        <v>0</v>
      </c>
      <c r="R227" s="147"/>
      <c r="S227" s="65">
        <f t="shared" si="32"/>
        <v>0</v>
      </c>
    </row>
    <row r="228" spans="1:25" ht="25.5">
      <c r="A228" s="63" t="s">
        <v>158</v>
      </c>
      <c r="B228" s="105"/>
      <c r="C228" s="106"/>
      <c r="D228" s="61">
        <f t="shared" si="27"/>
        <v>0</v>
      </c>
      <c r="E228" s="105"/>
      <c r="F228" s="106"/>
      <c r="G228" s="61">
        <f t="shared" si="28"/>
        <v>0</v>
      </c>
      <c r="H228" s="105"/>
      <c r="I228" s="106"/>
      <c r="J228" s="61">
        <f t="shared" si="29"/>
        <v>0</v>
      </c>
      <c r="K228" s="105"/>
      <c r="L228" s="92"/>
      <c r="M228" s="61">
        <f t="shared" si="30"/>
        <v>0</v>
      </c>
      <c r="N228" s="105"/>
      <c r="O228" s="92"/>
      <c r="P228" s="61">
        <f t="shared" si="31"/>
        <v>0</v>
      </c>
      <c r="Q228" s="105"/>
      <c r="R228" s="92"/>
      <c r="S228" s="65">
        <f t="shared" si="32"/>
        <v>0</v>
      </c>
    </row>
    <row r="229" spans="1:25" ht="25.5">
      <c r="A229" s="63" t="s">
        <v>159</v>
      </c>
      <c r="B229" s="105"/>
      <c r="C229" s="106"/>
      <c r="D229" s="61">
        <f t="shared" si="27"/>
        <v>0</v>
      </c>
      <c r="E229" s="105"/>
      <c r="F229" s="106"/>
      <c r="G229" s="61">
        <f t="shared" si="28"/>
        <v>0</v>
      </c>
      <c r="H229" s="105"/>
      <c r="I229" s="106"/>
      <c r="J229" s="61">
        <f t="shared" si="29"/>
        <v>0</v>
      </c>
      <c r="K229" s="105"/>
      <c r="L229" s="92"/>
      <c r="M229" s="61">
        <f t="shared" si="30"/>
        <v>0</v>
      </c>
      <c r="N229" s="105"/>
      <c r="O229" s="92"/>
      <c r="P229" s="61">
        <f t="shared" si="31"/>
        <v>0</v>
      </c>
      <c r="Q229" s="105"/>
      <c r="R229" s="92"/>
      <c r="S229" s="65">
        <f t="shared" si="32"/>
        <v>0</v>
      </c>
    </row>
    <row r="230" spans="1:25" ht="25.5">
      <c r="A230" s="83" t="s">
        <v>180</v>
      </c>
      <c r="B230" s="105"/>
      <c r="C230" s="106"/>
      <c r="D230" s="61">
        <f t="shared" si="27"/>
        <v>0</v>
      </c>
      <c r="E230" s="105"/>
      <c r="F230" s="92"/>
      <c r="G230" s="61">
        <f t="shared" si="28"/>
        <v>0</v>
      </c>
      <c r="H230" s="105"/>
      <c r="I230" s="92"/>
      <c r="J230" s="61">
        <f t="shared" si="29"/>
        <v>0</v>
      </c>
      <c r="K230" s="105"/>
      <c r="L230" s="92"/>
      <c r="M230" s="61">
        <f t="shared" si="30"/>
        <v>0</v>
      </c>
      <c r="N230" s="105"/>
      <c r="O230" s="92"/>
      <c r="P230" s="61">
        <f t="shared" si="31"/>
        <v>0</v>
      </c>
      <c r="Q230" s="105"/>
      <c r="R230" s="92"/>
      <c r="S230" s="65">
        <f t="shared" si="32"/>
        <v>0</v>
      </c>
    </row>
    <row r="231" spans="1:25" ht="25.5">
      <c r="A231" s="83" t="s">
        <v>181</v>
      </c>
      <c r="B231" s="105"/>
      <c r="C231" s="106"/>
      <c r="D231" s="61">
        <f t="shared" si="27"/>
        <v>0</v>
      </c>
      <c r="E231" s="105"/>
      <c r="F231" s="92"/>
      <c r="G231" s="61">
        <f t="shared" si="28"/>
        <v>0</v>
      </c>
      <c r="H231" s="105"/>
      <c r="I231" s="92"/>
      <c r="J231" s="61">
        <f t="shared" si="29"/>
        <v>0</v>
      </c>
      <c r="K231" s="105"/>
      <c r="L231" s="92"/>
      <c r="M231" s="61">
        <f t="shared" si="30"/>
        <v>0</v>
      </c>
      <c r="N231" s="105"/>
      <c r="O231" s="92"/>
      <c r="P231" s="61">
        <f t="shared" si="31"/>
        <v>0</v>
      </c>
      <c r="Q231" s="105"/>
      <c r="R231" s="92"/>
      <c r="S231" s="65">
        <f t="shared" si="32"/>
        <v>0</v>
      </c>
    </row>
    <row r="232" spans="1:25" ht="25.5">
      <c r="A232" s="81" t="s">
        <v>116</v>
      </c>
      <c r="B232" s="109">
        <f>IFERROR((C230+C231),0)</f>
        <v>0</v>
      </c>
      <c r="C232" s="92"/>
      <c r="D232" s="61">
        <f t="shared" si="27"/>
        <v>0</v>
      </c>
      <c r="E232" s="109">
        <f>IFERROR((F230+F231),0)</f>
        <v>0</v>
      </c>
      <c r="F232" s="92"/>
      <c r="G232" s="61">
        <f t="shared" si="28"/>
        <v>0</v>
      </c>
      <c r="H232" s="109">
        <f>IFERROR((I230+I231),0)</f>
        <v>0</v>
      </c>
      <c r="I232" s="92"/>
      <c r="J232" s="61">
        <f t="shared" si="29"/>
        <v>0</v>
      </c>
      <c r="K232" s="109">
        <f>IFERROR((L230+L231),0)</f>
        <v>0</v>
      </c>
      <c r="L232" s="92"/>
      <c r="M232" s="61">
        <f t="shared" si="30"/>
        <v>0</v>
      </c>
      <c r="N232" s="109">
        <f>IFERROR((O230+O231),0)</f>
        <v>0</v>
      </c>
      <c r="O232" s="92"/>
      <c r="P232" s="61">
        <f t="shared" si="31"/>
        <v>0</v>
      </c>
      <c r="Q232" s="109">
        <f>IFERROR((R230+R231),0)</f>
        <v>0</v>
      </c>
      <c r="R232" s="92"/>
      <c r="S232" s="65">
        <f t="shared" si="32"/>
        <v>0</v>
      </c>
    </row>
    <row r="233" spans="1:25" ht="25.5">
      <c r="A233" s="81" t="s">
        <v>182</v>
      </c>
      <c r="B233" s="109">
        <f>IFERROR((C230),0)</f>
        <v>0</v>
      </c>
      <c r="C233" s="92"/>
      <c r="D233" s="61">
        <f t="shared" si="27"/>
        <v>0</v>
      </c>
      <c r="E233" s="109">
        <f>IFERROR((F230),0)</f>
        <v>0</v>
      </c>
      <c r="F233" s="92"/>
      <c r="G233" s="61">
        <f t="shared" si="28"/>
        <v>0</v>
      </c>
      <c r="H233" s="109">
        <f>IFERROR((I230),0)</f>
        <v>0</v>
      </c>
      <c r="I233" s="92"/>
      <c r="J233" s="61">
        <f t="shared" si="29"/>
        <v>0</v>
      </c>
      <c r="K233" s="109">
        <f>IFERROR((L230),0)</f>
        <v>0</v>
      </c>
      <c r="L233" s="92"/>
      <c r="M233" s="61">
        <f t="shared" si="30"/>
        <v>0</v>
      </c>
      <c r="N233" s="109">
        <f>IFERROR((O230),0)</f>
        <v>0</v>
      </c>
      <c r="O233" s="92"/>
      <c r="P233" s="61">
        <f t="shared" si="31"/>
        <v>0</v>
      </c>
      <c r="Q233" s="109">
        <f>IFERROR((R230),0)</f>
        <v>0</v>
      </c>
      <c r="R233" s="92"/>
      <c r="S233" s="65">
        <f t="shared" si="32"/>
        <v>0</v>
      </c>
    </row>
    <row r="234" spans="1:25" ht="25.5">
      <c r="A234" s="81" t="s">
        <v>183</v>
      </c>
      <c r="B234" s="109">
        <f>IFERROR((C231),0)</f>
        <v>0</v>
      </c>
      <c r="C234" s="92"/>
      <c r="D234" s="61">
        <f t="shared" si="27"/>
        <v>0</v>
      </c>
      <c r="E234" s="109">
        <f>IFERROR((F231),0)</f>
        <v>0</v>
      </c>
      <c r="F234" s="92"/>
      <c r="G234" s="61">
        <f t="shared" si="28"/>
        <v>0</v>
      </c>
      <c r="H234" s="109">
        <f>IFERROR((I231),0)</f>
        <v>0</v>
      </c>
      <c r="I234" s="92"/>
      <c r="J234" s="61">
        <f t="shared" si="29"/>
        <v>0</v>
      </c>
      <c r="K234" s="109">
        <f>IFERROR((L231),0)</f>
        <v>0</v>
      </c>
      <c r="L234" s="92"/>
      <c r="M234" s="61">
        <f t="shared" si="30"/>
        <v>0</v>
      </c>
      <c r="N234" s="109">
        <f>IFERROR((O231),0)</f>
        <v>0</v>
      </c>
      <c r="O234" s="92"/>
      <c r="P234" s="61">
        <f t="shared" si="31"/>
        <v>0</v>
      </c>
      <c r="Q234" s="109">
        <f>IFERROR((R231),0)</f>
        <v>0</v>
      </c>
      <c r="R234" s="92"/>
      <c r="S234" s="65">
        <f t="shared" si="32"/>
        <v>0</v>
      </c>
    </row>
    <row r="235" spans="1:25" ht="25.5">
      <c r="A235" s="81" t="s">
        <v>117</v>
      </c>
      <c r="B235" s="109">
        <f>IFERROR((C233+C234),0)</f>
        <v>0</v>
      </c>
      <c r="C235" s="92"/>
      <c r="D235" s="61">
        <f t="shared" si="27"/>
        <v>0</v>
      </c>
      <c r="E235" s="109">
        <f>IFERROR((F233+F234),0)</f>
        <v>0</v>
      </c>
      <c r="F235" s="92"/>
      <c r="G235" s="61">
        <f t="shared" si="28"/>
        <v>0</v>
      </c>
      <c r="H235" s="109">
        <f>IFERROR((I233+I234),0)</f>
        <v>0</v>
      </c>
      <c r="I235" s="92"/>
      <c r="J235" s="61">
        <f t="shared" si="29"/>
        <v>0</v>
      </c>
      <c r="K235" s="109">
        <f>IFERROR((L233+L234),0)</f>
        <v>0</v>
      </c>
      <c r="L235" s="92"/>
      <c r="M235" s="61">
        <f t="shared" si="30"/>
        <v>0</v>
      </c>
      <c r="N235" s="109">
        <f>IFERROR((O233+O234),0)</f>
        <v>0</v>
      </c>
      <c r="O235" s="92"/>
      <c r="P235" s="61">
        <f t="shared" si="31"/>
        <v>0</v>
      </c>
      <c r="Q235" s="109">
        <f>IFERROR((R233+R234),0)</f>
        <v>0</v>
      </c>
      <c r="R235" s="92"/>
      <c r="S235" s="65">
        <f t="shared" si="32"/>
        <v>0</v>
      </c>
    </row>
    <row r="236" spans="1:25">
      <c r="A236" s="41" t="s">
        <v>118</v>
      </c>
      <c r="B236" s="92"/>
      <c r="C236" s="92"/>
      <c r="D236" s="61">
        <f t="shared" si="27"/>
        <v>0</v>
      </c>
      <c r="E236" s="110"/>
      <c r="F236" s="92"/>
      <c r="G236" s="61">
        <f t="shared" si="28"/>
        <v>0</v>
      </c>
      <c r="H236" s="110"/>
      <c r="I236" s="92"/>
      <c r="J236" s="61">
        <f t="shared" si="29"/>
        <v>0</v>
      </c>
      <c r="K236" s="92"/>
      <c r="L236" s="92"/>
      <c r="M236" s="61">
        <f t="shared" si="30"/>
        <v>0</v>
      </c>
      <c r="N236" s="92"/>
      <c r="O236" s="92"/>
      <c r="P236" s="61">
        <f t="shared" si="31"/>
        <v>0</v>
      </c>
      <c r="Q236" s="92"/>
      <c r="R236" s="92"/>
      <c r="S236" s="65">
        <f t="shared" si="32"/>
        <v>0</v>
      </c>
    </row>
    <row r="237" spans="1:25" ht="25.5">
      <c r="A237" s="81" t="s">
        <v>119</v>
      </c>
      <c r="B237" s="92"/>
      <c r="C237" s="92"/>
      <c r="D237" s="61">
        <f t="shared" si="27"/>
        <v>0</v>
      </c>
      <c r="E237" s="110"/>
      <c r="F237" s="92"/>
      <c r="G237" s="61">
        <f t="shared" si="28"/>
        <v>0</v>
      </c>
      <c r="H237" s="110"/>
      <c r="I237" s="92"/>
      <c r="J237" s="61">
        <f t="shared" si="29"/>
        <v>0</v>
      </c>
      <c r="K237" s="92"/>
      <c r="L237" s="92"/>
      <c r="M237" s="61">
        <f t="shared" si="30"/>
        <v>0</v>
      </c>
      <c r="N237" s="92"/>
      <c r="O237" s="92"/>
      <c r="P237" s="61">
        <f t="shared" si="31"/>
        <v>0</v>
      </c>
      <c r="Q237" s="92"/>
      <c r="R237" s="92"/>
      <c r="S237" s="65">
        <f t="shared" si="32"/>
        <v>0</v>
      </c>
    </row>
    <row r="238" spans="1:25" ht="25.5">
      <c r="A238" s="158" t="s">
        <v>120</v>
      </c>
      <c r="B238" s="96"/>
      <c r="C238" s="96"/>
      <c r="D238" s="61">
        <f t="shared" si="27"/>
        <v>0</v>
      </c>
      <c r="E238" s="111"/>
      <c r="F238" s="96"/>
      <c r="G238" s="97">
        <f t="shared" si="28"/>
        <v>0</v>
      </c>
      <c r="H238" s="111"/>
      <c r="I238" s="96"/>
      <c r="J238" s="97">
        <f t="shared" si="29"/>
        <v>0</v>
      </c>
      <c r="K238" s="96"/>
      <c r="L238" s="96"/>
      <c r="M238" s="97">
        <f t="shared" si="30"/>
        <v>0</v>
      </c>
      <c r="N238" s="96"/>
      <c r="O238" s="96"/>
      <c r="P238" s="97">
        <f t="shared" si="31"/>
        <v>0</v>
      </c>
      <c r="Q238" s="96"/>
      <c r="R238" s="96"/>
      <c r="S238" s="99">
        <f t="shared" si="32"/>
        <v>0</v>
      </c>
    </row>
    <row r="239" spans="1:25" ht="33" customHeight="1">
      <c r="A239" s="278" t="s">
        <v>121</v>
      </c>
      <c r="B239" s="278"/>
      <c r="C239" s="278"/>
      <c r="D239" s="278"/>
      <c r="E239" s="278"/>
      <c r="F239" s="278"/>
      <c r="G239" s="278"/>
      <c r="H239" s="278"/>
      <c r="I239" s="278"/>
      <c r="J239" s="278"/>
      <c r="K239" s="278"/>
      <c r="L239" s="278"/>
      <c r="M239" s="278"/>
      <c r="N239" s="278"/>
      <c r="O239" s="278"/>
      <c r="P239" s="278"/>
      <c r="Q239" s="278"/>
      <c r="R239" s="278"/>
      <c r="S239" s="278"/>
      <c r="T239" s="160"/>
      <c r="U239" s="160"/>
      <c r="V239" s="160"/>
      <c r="W239" s="160"/>
      <c r="X239" s="160"/>
      <c r="Y239" s="160"/>
    </row>
    <row r="240" spans="1:25">
      <c r="A240" s="279" t="s">
        <v>122</v>
      </c>
      <c r="B240" s="279"/>
      <c r="C240" s="279"/>
      <c r="D240" s="279"/>
      <c r="E240" s="279"/>
      <c r="F240" s="279"/>
      <c r="G240" s="279"/>
      <c r="H240" s="279"/>
      <c r="I240" s="279"/>
      <c r="J240" s="279"/>
      <c r="K240" s="279"/>
      <c r="L240" s="279"/>
      <c r="M240" s="279"/>
      <c r="N240" s="279"/>
      <c r="O240" s="279"/>
      <c r="P240" s="279"/>
      <c r="Q240" s="279"/>
      <c r="R240" s="279"/>
      <c r="S240" s="279"/>
      <c r="T240" s="161"/>
      <c r="U240" s="161"/>
      <c r="V240" s="161"/>
      <c r="W240" s="161"/>
      <c r="X240" s="161"/>
      <c r="Y240" s="161"/>
    </row>
    <row r="241" spans="1:25" ht="18" customHeight="1">
      <c r="A241" s="278" t="s">
        <v>123</v>
      </c>
      <c r="B241" s="278"/>
      <c r="C241" s="278"/>
      <c r="D241" s="278"/>
      <c r="E241" s="278"/>
      <c r="F241" s="278"/>
      <c r="G241" s="278"/>
      <c r="H241" s="278"/>
      <c r="I241" s="278"/>
      <c r="J241" s="278"/>
      <c r="K241" s="278"/>
      <c r="L241" s="278"/>
      <c r="M241" s="278"/>
      <c r="N241" s="278"/>
      <c r="O241" s="278"/>
      <c r="P241" s="278"/>
      <c r="Q241" s="278"/>
      <c r="R241" s="278"/>
      <c r="S241" s="278"/>
      <c r="T241" s="160"/>
      <c r="U241" s="160"/>
      <c r="V241" s="160"/>
      <c r="W241" s="160"/>
      <c r="X241" s="160"/>
      <c r="Y241" s="160"/>
    </row>
    <row r="242" spans="1:25">
      <c r="A242" s="280" t="s">
        <v>170</v>
      </c>
      <c r="B242" s="280"/>
      <c r="C242" s="280"/>
      <c r="D242" s="280"/>
      <c r="E242" s="280"/>
      <c r="F242" s="280"/>
      <c r="G242" s="280"/>
      <c r="H242" s="280"/>
      <c r="I242" s="280"/>
      <c r="J242" s="280"/>
      <c r="K242" s="280"/>
      <c r="L242" s="280"/>
      <c r="M242" s="280"/>
      <c r="N242" s="280"/>
      <c r="O242" s="280"/>
      <c r="P242" s="280"/>
      <c r="Q242" s="280"/>
      <c r="R242" s="280"/>
      <c r="S242" s="280"/>
      <c r="T242" s="162"/>
      <c r="U242" s="162"/>
      <c r="V242" s="162"/>
      <c r="W242" s="162"/>
      <c r="X242" s="162"/>
      <c r="Y242" s="162"/>
    </row>
    <row r="243" spans="1:25" ht="18" customHeight="1">
      <c r="A243" s="280" t="s">
        <v>171</v>
      </c>
      <c r="B243" s="280"/>
      <c r="C243" s="280"/>
      <c r="D243" s="280"/>
      <c r="E243" s="280"/>
      <c r="F243" s="280"/>
      <c r="G243" s="280"/>
      <c r="H243" s="280"/>
      <c r="I243" s="280"/>
      <c r="J243" s="280"/>
      <c r="K243" s="280"/>
      <c r="L243" s="280"/>
      <c r="M243" s="280"/>
      <c r="N243" s="280"/>
      <c r="O243" s="280"/>
      <c r="P243" s="280"/>
      <c r="Q243" s="280"/>
      <c r="R243" s="280"/>
      <c r="S243" s="280"/>
      <c r="T243" s="162"/>
      <c r="U243" s="162"/>
      <c r="V243" s="162"/>
      <c r="W243" s="162"/>
      <c r="X243" s="162"/>
      <c r="Y243" s="162"/>
    </row>
    <row r="244" spans="1:25">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row>
    <row r="245" spans="1:25" ht="15">
      <c r="A245" s="235" t="s">
        <v>124</v>
      </c>
      <c r="B245" s="236"/>
      <c r="C245" s="236"/>
      <c r="D245" s="236"/>
      <c r="E245" s="236"/>
      <c r="F245" s="236"/>
      <c r="G245" s="236"/>
      <c r="H245" s="236"/>
      <c r="I245" s="236"/>
      <c r="J245" s="236"/>
      <c r="K245" s="236"/>
      <c r="L245" s="236"/>
      <c r="M245" s="237"/>
    </row>
    <row r="246" spans="1:25">
      <c r="A246" s="226" t="s">
        <v>47</v>
      </c>
      <c r="B246" s="225">
        <v>2018</v>
      </c>
      <c r="C246" s="225"/>
      <c r="D246" s="207">
        <v>2019</v>
      </c>
      <c r="E246" s="221"/>
      <c r="F246" s="221"/>
      <c r="G246" s="208"/>
      <c r="H246" s="225">
        <v>2020</v>
      </c>
      <c r="I246" s="225"/>
      <c r="J246" s="225">
        <v>2021</v>
      </c>
      <c r="K246" s="225"/>
      <c r="L246" s="225">
        <v>2022</v>
      </c>
      <c r="M246" s="225"/>
    </row>
    <row r="247" spans="1:25">
      <c r="A247" s="268"/>
      <c r="B247" s="225"/>
      <c r="C247" s="225"/>
      <c r="D247" s="225" t="s">
        <v>172</v>
      </c>
      <c r="E247" s="225"/>
      <c r="F247" s="225" t="s">
        <v>160</v>
      </c>
      <c r="G247" s="225"/>
      <c r="H247" s="225"/>
      <c r="I247" s="225"/>
      <c r="J247" s="225"/>
      <c r="K247" s="225"/>
      <c r="L247" s="225"/>
      <c r="M247" s="225"/>
    </row>
    <row r="248" spans="1:25">
      <c r="A248" s="268"/>
      <c r="B248" s="144" t="s">
        <v>70</v>
      </c>
      <c r="C248" s="144" t="s">
        <v>49</v>
      </c>
      <c r="D248" s="144" t="s">
        <v>70</v>
      </c>
      <c r="E248" s="144" t="s">
        <v>49</v>
      </c>
      <c r="F248" s="144" t="s">
        <v>70</v>
      </c>
      <c r="G248" s="144" t="s">
        <v>49</v>
      </c>
      <c r="H248" s="144" t="s">
        <v>70</v>
      </c>
      <c r="I248" s="144" t="s">
        <v>49</v>
      </c>
      <c r="J248" s="144" t="s">
        <v>70</v>
      </c>
      <c r="K248" s="144" t="s">
        <v>49</v>
      </c>
      <c r="L248" s="144" t="s">
        <v>70</v>
      </c>
      <c r="M248" s="144" t="s">
        <v>49</v>
      </c>
    </row>
    <row r="249" spans="1:25">
      <c r="A249" s="112" t="s">
        <v>125</v>
      </c>
      <c r="B249" s="231"/>
      <c r="C249" s="231"/>
      <c r="D249" s="231"/>
      <c r="E249" s="231"/>
      <c r="F249" s="231"/>
      <c r="G249" s="231"/>
      <c r="H249" s="231"/>
      <c r="I249" s="231"/>
      <c r="J249" s="231"/>
      <c r="K249" s="231"/>
      <c r="L249" s="231"/>
      <c r="M249" s="248"/>
    </row>
    <row r="250" spans="1:25" ht="25.5">
      <c r="A250" s="113" t="s">
        <v>126</v>
      </c>
      <c r="B250" s="64"/>
      <c r="C250" s="61">
        <f>IFERROR((B250*100/(B250+B251+B252)),0)</f>
        <v>0</v>
      </c>
      <c r="D250" s="64"/>
      <c r="E250" s="61">
        <f>IFERROR((D250*100/(D250+D251+D252)),0)</f>
        <v>0</v>
      </c>
      <c r="F250" s="64"/>
      <c r="G250" s="61">
        <f>IFERROR((F250*100/(F250+F251+F252)),0)</f>
        <v>0</v>
      </c>
      <c r="H250" s="64"/>
      <c r="I250" s="61">
        <f>IFERROR((H250*100/(H250+H251+H252)),0)</f>
        <v>0</v>
      </c>
      <c r="J250" s="64"/>
      <c r="K250" s="61">
        <f>IFERROR((J250*100/(J250+J251+J252)),0)</f>
        <v>0</v>
      </c>
      <c r="L250" s="64"/>
      <c r="M250" s="65">
        <f>IFERROR((L250*100/(L250+L251+L252)),0)</f>
        <v>0</v>
      </c>
    </row>
    <row r="251" spans="1:25" ht="25.5">
      <c r="A251" s="113" t="s">
        <v>127</v>
      </c>
      <c r="B251" s="64"/>
      <c r="C251" s="61">
        <f>IFERROR((B251*100/(B250+B251+B252)),0)</f>
        <v>0</v>
      </c>
      <c r="D251" s="64"/>
      <c r="E251" s="61">
        <f>IFERROR((D251*100/(D250+D251+D252)),0)</f>
        <v>0</v>
      </c>
      <c r="F251" s="64"/>
      <c r="G251" s="61">
        <f>IFERROR((F251*100/(F250+F251+F252)),0)</f>
        <v>0</v>
      </c>
      <c r="H251" s="64"/>
      <c r="I251" s="61">
        <f>IFERROR((H251*100/(H250+H251+H252)),0)</f>
        <v>0</v>
      </c>
      <c r="J251" s="64"/>
      <c r="K251" s="61">
        <f>IFERROR((J251*100/(J250+J251+J252)),0)</f>
        <v>0</v>
      </c>
      <c r="L251" s="64"/>
      <c r="M251" s="65">
        <f>IFERROR((L251*100/(L250+L251+L252)),0)</f>
        <v>0</v>
      </c>
    </row>
    <row r="252" spans="1:25" ht="25.5">
      <c r="A252" s="113" t="s">
        <v>128</v>
      </c>
      <c r="B252" s="64"/>
      <c r="C252" s="61">
        <f>IFERROR((B252*100/(B250+B251+B252)),0)</f>
        <v>0</v>
      </c>
      <c r="D252" s="64"/>
      <c r="E252" s="61">
        <f>IFERROR((D252*100/(D250+D251+D252)),0)</f>
        <v>0</v>
      </c>
      <c r="F252" s="64"/>
      <c r="G252" s="61">
        <f>IFERROR((F252*100/(F250+F251+F252)),0)</f>
        <v>0</v>
      </c>
      <c r="H252" s="64"/>
      <c r="I252" s="61">
        <f>IFERROR((H252*100/(H250+H251+H252)),0)</f>
        <v>0</v>
      </c>
      <c r="J252" s="64"/>
      <c r="K252" s="61">
        <f>IFERROR((J252*100/(J250+J251+J252)),0)</f>
        <v>0</v>
      </c>
      <c r="L252" s="64"/>
      <c r="M252" s="65">
        <f>IFERROR((L252*100/(L250+L251+L252)),0)</f>
        <v>0</v>
      </c>
    </row>
    <row r="253" spans="1:25">
      <c r="A253" s="114" t="s">
        <v>129</v>
      </c>
      <c r="B253" s="241">
        <f t="shared" ref="B253" si="33">SUM(B250:B252)</f>
        <v>0</v>
      </c>
      <c r="C253" s="241"/>
      <c r="D253" s="241">
        <f t="shared" ref="D253" si="34">SUM(D250:D252)</f>
        <v>0</v>
      </c>
      <c r="E253" s="241"/>
      <c r="F253" s="241">
        <f t="shared" ref="F253" si="35">SUM(F250:F252)</f>
        <v>0</v>
      </c>
      <c r="G253" s="241"/>
      <c r="H253" s="241">
        <f t="shared" ref="H253" si="36">SUM(H250:H252)</f>
        <v>0</v>
      </c>
      <c r="I253" s="241"/>
      <c r="J253" s="241">
        <f t="shared" ref="J253" si="37">SUM(J250:J252)</f>
        <v>0</v>
      </c>
      <c r="K253" s="241"/>
      <c r="L253" s="241">
        <f t="shared" ref="L253" si="38">SUM(L250:L252)</f>
        <v>0</v>
      </c>
      <c r="M253" s="249"/>
    </row>
    <row r="254" spans="1:25">
      <c r="A254" s="12"/>
      <c r="B254" s="115"/>
      <c r="C254" s="100"/>
      <c r="D254" s="115"/>
      <c r="E254" s="100"/>
      <c r="F254" s="115"/>
      <c r="G254" s="100"/>
      <c r="H254" s="115"/>
      <c r="I254" s="100"/>
      <c r="J254" s="115"/>
      <c r="K254" s="100"/>
      <c r="L254" s="100"/>
      <c r="M254" s="100"/>
      <c r="N254" s="115"/>
      <c r="O254" s="100"/>
      <c r="P254" s="115"/>
      <c r="Q254" s="100"/>
    </row>
    <row r="255" spans="1:25">
      <c r="A255" s="228" t="s">
        <v>130</v>
      </c>
      <c r="B255" s="229"/>
      <c r="C255" s="229"/>
      <c r="D255" s="229"/>
      <c r="E255" s="229"/>
      <c r="F255" s="229"/>
      <c r="G255" s="229"/>
      <c r="H255" s="229"/>
      <c r="I255" s="229"/>
      <c r="J255" s="229"/>
      <c r="K255" s="229"/>
      <c r="L255" s="229"/>
      <c r="M255" s="230"/>
    </row>
    <row r="256" spans="1:25">
      <c r="A256" s="226" t="s">
        <v>47</v>
      </c>
      <c r="B256" s="225">
        <v>2018</v>
      </c>
      <c r="C256" s="225"/>
      <c r="D256" s="207">
        <v>2019</v>
      </c>
      <c r="E256" s="221"/>
      <c r="F256" s="221"/>
      <c r="G256" s="208"/>
      <c r="H256" s="225">
        <v>2020</v>
      </c>
      <c r="I256" s="225"/>
      <c r="J256" s="225">
        <v>2021</v>
      </c>
      <c r="K256" s="225"/>
      <c r="L256" s="225">
        <v>2022</v>
      </c>
      <c r="M256" s="225"/>
    </row>
    <row r="257" spans="1:13">
      <c r="A257" s="268"/>
      <c r="B257" s="225"/>
      <c r="C257" s="225"/>
      <c r="D257" s="207" t="s">
        <v>172</v>
      </c>
      <c r="E257" s="208"/>
      <c r="F257" s="207" t="s">
        <v>160</v>
      </c>
      <c r="G257" s="208"/>
      <c r="H257" s="225"/>
      <c r="I257" s="225"/>
      <c r="J257" s="225"/>
      <c r="K257" s="225"/>
      <c r="L257" s="225"/>
      <c r="M257" s="225"/>
    </row>
    <row r="258" spans="1:13">
      <c r="A258" s="227"/>
      <c r="B258" s="144" t="s">
        <v>131</v>
      </c>
      <c r="C258" s="144" t="s">
        <v>132</v>
      </c>
      <c r="D258" s="144" t="s">
        <v>131</v>
      </c>
      <c r="E258" s="144" t="s">
        <v>132</v>
      </c>
      <c r="F258" s="144" t="s">
        <v>131</v>
      </c>
      <c r="G258" s="144" t="s">
        <v>132</v>
      </c>
      <c r="H258" s="144" t="s">
        <v>131</v>
      </c>
      <c r="I258" s="144" t="s">
        <v>132</v>
      </c>
      <c r="J258" s="144" t="s">
        <v>131</v>
      </c>
      <c r="K258" s="144" t="s">
        <v>132</v>
      </c>
      <c r="L258" s="144" t="s">
        <v>131</v>
      </c>
      <c r="M258" s="144" t="s">
        <v>132</v>
      </c>
    </row>
    <row r="259" spans="1:13">
      <c r="A259" s="6" t="s">
        <v>133</v>
      </c>
      <c r="B259" s="76"/>
      <c r="C259" s="76"/>
      <c r="D259" s="76"/>
      <c r="E259" s="76"/>
      <c r="F259" s="76"/>
      <c r="G259" s="76"/>
      <c r="H259" s="76"/>
      <c r="I259" s="76"/>
      <c r="J259" s="76"/>
      <c r="K259" s="76"/>
      <c r="L259" s="76"/>
      <c r="M259" s="116"/>
    </row>
    <row r="260" spans="1:13">
      <c r="A260" s="41" t="s">
        <v>134</v>
      </c>
      <c r="B260" s="64"/>
      <c r="C260" s="64"/>
      <c r="D260" s="64"/>
      <c r="E260" s="64"/>
      <c r="F260" s="64"/>
      <c r="G260" s="64"/>
      <c r="H260" s="64"/>
      <c r="I260" s="64"/>
      <c r="J260" s="64"/>
      <c r="K260" s="64"/>
      <c r="L260" s="64"/>
      <c r="M260" s="117"/>
    </row>
    <row r="261" spans="1:13">
      <c r="A261" s="41" t="s">
        <v>135</v>
      </c>
      <c r="B261" s="64"/>
      <c r="C261" s="64"/>
      <c r="D261" s="64"/>
      <c r="E261" s="64"/>
      <c r="F261" s="64"/>
      <c r="G261" s="64"/>
      <c r="H261" s="64"/>
      <c r="I261" s="64"/>
      <c r="J261" s="64"/>
      <c r="K261" s="64"/>
      <c r="L261" s="64"/>
      <c r="M261" s="117"/>
    </row>
    <row r="262" spans="1:13">
      <c r="A262" s="9" t="s">
        <v>136</v>
      </c>
      <c r="B262" s="118">
        <f t="shared" ref="B262:M262" si="39">SUM(B259:B261)</f>
        <v>0</v>
      </c>
      <c r="C262" s="118">
        <f t="shared" si="39"/>
        <v>0</v>
      </c>
      <c r="D262" s="118">
        <f t="shared" si="39"/>
        <v>0</v>
      </c>
      <c r="E262" s="118">
        <f t="shared" si="39"/>
        <v>0</v>
      </c>
      <c r="F262" s="118">
        <f t="shared" si="39"/>
        <v>0</v>
      </c>
      <c r="G262" s="118">
        <f t="shared" si="39"/>
        <v>0</v>
      </c>
      <c r="H262" s="118">
        <f t="shared" si="39"/>
        <v>0</v>
      </c>
      <c r="I262" s="119">
        <f t="shared" si="39"/>
        <v>0</v>
      </c>
      <c r="J262" s="118">
        <f t="shared" si="39"/>
        <v>0</v>
      </c>
      <c r="K262" s="119">
        <f t="shared" si="39"/>
        <v>0</v>
      </c>
      <c r="L262" s="118">
        <f t="shared" si="39"/>
        <v>0</v>
      </c>
      <c r="M262" s="119">
        <f t="shared" si="39"/>
        <v>0</v>
      </c>
    </row>
    <row r="263" spans="1:13">
      <c r="A263" s="58" t="s">
        <v>185</v>
      </c>
    </row>
    <row r="264" spans="1:13">
      <c r="A264" s="58"/>
    </row>
    <row r="265" spans="1:13">
      <c r="A265" s="226" t="s">
        <v>47</v>
      </c>
      <c r="B265" s="226">
        <v>2018</v>
      </c>
      <c r="C265" s="207">
        <v>2017</v>
      </c>
      <c r="D265" s="208"/>
      <c r="E265" s="226">
        <v>2019</v>
      </c>
      <c r="F265" s="226">
        <v>2020</v>
      </c>
      <c r="G265" s="226">
        <v>2022</v>
      </c>
    </row>
    <row r="266" spans="1:13">
      <c r="A266" s="268"/>
      <c r="B266" s="227"/>
      <c r="C266" s="155" t="s">
        <v>172</v>
      </c>
      <c r="D266" s="155" t="s">
        <v>160</v>
      </c>
      <c r="E266" s="227"/>
      <c r="F266" s="227"/>
      <c r="G266" s="227"/>
    </row>
    <row r="267" spans="1:13">
      <c r="A267" s="227"/>
      <c r="B267" s="144" t="s">
        <v>49</v>
      </c>
      <c r="C267" s="144" t="s">
        <v>49</v>
      </c>
      <c r="D267" s="144"/>
      <c r="E267" s="144" t="s">
        <v>49</v>
      </c>
      <c r="F267" s="144" t="s">
        <v>49</v>
      </c>
      <c r="G267" s="144" t="s">
        <v>49</v>
      </c>
    </row>
    <row r="268" spans="1:13">
      <c r="A268" s="120" t="s">
        <v>137</v>
      </c>
      <c r="B268" s="121">
        <f>IFERROR(B259*100/N76,0)</f>
        <v>0</v>
      </c>
      <c r="C268" s="121">
        <f>IFERROR(D259*100/O76,0)</f>
        <v>0</v>
      </c>
      <c r="D268" s="121">
        <f>IFERROR(E259*100/P76,0)</f>
        <v>0</v>
      </c>
      <c r="E268" s="121">
        <f>IFERROR(H259*100/Q76,0)</f>
        <v>0</v>
      </c>
      <c r="F268" s="121">
        <f>IFERROR(I259*100/R76,0)</f>
        <v>0</v>
      </c>
      <c r="G268" s="122">
        <f>IFERROR(J259*100/S76,0)</f>
        <v>0</v>
      </c>
    </row>
    <row r="269" spans="1:13">
      <c r="A269" s="123" t="s">
        <v>138</v>
      </c>
      <c r="B269" s="124">
        <f>IFERROR(B260*100/D100,0)</f>
        <v>0</v>
      </c>
      <c r="C269" s="124">
        <f>IFERROR(D260*100/G100,0)</f>
        <v>0</v>
      </c>
      <c r="D269" s="124">
        <f>IFERROR(E260*100/J100,0)</f>
        <v>0</v>
      </c>
      <c r="E269" s="124">
        <f>IFERROR(H260*100/M100,0)</f>
        <v>0</v>
      </c>
      <c r="F269" s="124">
        <f>IFERROR(I260*100/P100,0)</f>
        <v>0</v>
      </c>
      <c r="G269" s="125">
        <f>IFERROR(J260*100/S100,0)</f>
        <v>0</v>
      </c>
    </row>
    <row r="270" spans="1:13">
      <c r="A270" s="58" t="s">
        <v>185</v>
      </c>
      <c r="B270" s="89"/>
      <c r="C270" s="89"/>
      <c r="D270" s="89"/>
      <c r="E270" s="89"/>
      <c r="F270" s="89"/>
      <c r="G270" s="89"/>
      <c r="H270" s="89"/>
      <c r="I270" s="89"/>
    </row>
    <row r="271" spans="1:13">
      <c r="A271" s="2"/>
    </row>
    <row r="272" spans="1:13">
      <c r="A272" s="226" t="s">
        <v>47</v>
      </c>
      <c r="B272" s="215">
        <v>2018</v>
      </c>
      <c r="C272" s="217"/>
      <c r="D272" s="207">
        <v>2019</v>
      </c>
      <c r="E272" s="221"/>
      <c r="F272" s="221"/>
      <c r="G272" s="208"/>
      <c r="H272" s="215">
        <v>2020</v>
      </c>
      <c r="I272" s="217"/>
      <c r="J272" s="215">
        <v>2021</v>
      </c>
      <c r="K272" s="217"/>
      <c r="L272" s="215">
        <v>2022</v>
      </c>
      <c r="M272" s="217"/>
    </row>
    <row r="273" spans="1:28">
      <c r="A273" s="268"/>
      <c r="B273" s="218"/>
      <c r="C273" s="220"/>
      <c r="D273" s="207" t="s">
        <v>172</v>
      </c>
      <c r="E273" s="221"/>
      <c r="F273" s="221" t="s">
        <v>160</v>
      </c>
      <c r="G273" s="208"/>
      <c r="H273" s="218"/>
      <c r="I273" s="220"/>
      <c r="J273" s="218"/>
      <c r="K273" s="220"/>
      <c r="L273" s="218"/>
      <c r="M273" s="220"/>
    </row>
    <row r="274" spans="1:28">
      <c r="A274" s="227"/>
      <c r="B274" s="144" t="s">
        <v>139</v>
      </c>
      <c r="C274" s="144" t="s">
        <v>49</v>
      </c>
      <c r="D274" s="144" t="s">
        <v>139</v>
      </c>
      <c r="E274" s="144" t="s">
        <v>49</v>
      </c>
      <c r="F274" s="144" t="s">
        <v>139</v>
      </c>
      <c r="G274" s="144" t="s">
        <v>49</v>
      </c>
      <c r="H274" s="144" t="s">
        <v>139</v>
      </c>
      <c r="I274" s="144" t="s">
        <v>49</v>
      </c>
      <c r="J274" s="144" t="s">
        <v>139</v>
      </c>
      <c r="K274" s="144" t="s">
        <v>49</v>
      </c>
      <c r="L274" s="144" t="s">
        <v>139</v>
      </c>
      <c r="M274" s="144" t="s">
        <v>49</v>
      </c>
    </row>
    <row r="275" spans="1:28">
      <c r="A275" s="126" t="s">
        <v>140</v>
      </c>
      <c r="B275" s="127"/>
      <c r="C275" s="128">
        <f>IFERROR(B275*100/B261,0)</f>
        <v>0</v>
      </c>
      <c r="D275" s="127"/>
      <c r="E275" s="128">
        <f>IFERROR(D275*100/D261,0)</f>
        <v>0</v>
      </c>
      <c r="F275" s="127"/>
      <c r="G275" s="128">
        <f>IFERROR(F275*100/F261,0)</f>
        <v>0</v>
      </c>
      <c r="H275" s="127"/>
      <c r="I275" s="129">
        <f>IFERROR(H275*100/H261,0)</f>
        <v>0</v>
      </c>
      <c r="J275" s="127"/>
      <c r="K275" s="129">
        <f>IFERROR(J275*100/J261,0)</f>
        <v>0</v>
      </c>
      <c r="L275" s="127"/>
      <c r="M275" s="129">
        <f>IF(L275=0,0,L275*100/L261)</f>
        <v>0</v>
      </c>
      <c r="N275" s="130"/>
      <c r="O275" s="130"/>
      <c r="P275" s="130"/>
      <c r="Q275" s="130"/>
      <c r="R275" s="130"/>
      <c r="S275" s="130"/>
      <c r="T275" s="130"/>
    </row>
    <row r="276" spans="1:28">
      <c r="A276" s="269" t="s">
        <v>185</v>
      </c>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row>
    <row r="277" spans="1:28">
      <c r="A277" s="58"/>
      <c r="B277" s="89"/>
      <c r="C277" s="89"/>
      <c r="D277" s="89"/>
      <c r="E277" s="89"/>
      <c r="F277" s="89"/>
      <c r="G277" s="89"/>
      <c r="H277" s="89"/>
      <c r="I277" s="89"/>
    </row>
    <row r="278" spans="1:28">
      <c r="A278" s="270" t="s">
        <v>141</v>
      </c>
      <c r="B278" s="215">
        <v>2018</v>
      </c>
      <c r="C278" s="216"/>
      <c r="D278" s="216"/>
      <c r="E278" s="216"/>
      <c r="F278" s="216"/>
      <c r="G278" s="217"/>
      <c r="H278" s="207">
        <v>2019</v>
      </c>
      <c r="I278" s="221"/>
      <c r="J278" s="221"/>
      <c r="K278" s="221"/>
      <c r="L278" s="221"/>
      <c r="M278" s="221"/>
      <c r="N278" s="221"/>
      <c r="O278" s="221"/>
      <c r="P278" s="221"/>
      <c r="Q278" s="221"/>
      <c r="R278" s="221"/>
      <c r="S278" s="208"/>
    </row>
    <row r="279" spans="1:28">
      <c r="A279" s="271"/>
      <c r="B279" s="218"/>
      <c r="C279" s="219"/>
      <c r="D279" s="219"/>
      <c r="E279" s="219"/>
      <c r="F279" s="219"/>
      <c r="G279" s="220"/>
      <c r="H279" s="207" t="s">
        <v>172</v>
      </c>
      <c r="I279" s="221"/>
      <c r="J279" s="221"/>
      <c r="K279" s="221"/>
      <c r="L279" s="221"/>
      <c r="M279" s="208"/>
      <c r="N279" s="207" t="s">
        <v>160</v>
      </c>
      <c r="O279" s="221"/>
      <c r="P279" s="221"/>
      <c r="Q279" s="221"/>
      <c r="R279" s="221"/>
      <c r="S279" s="208"/>
    </row>
    <row r="280" spans="1:28" ht="65.25" customHeight="1">
      <c r="A280" s="271"/>
      <c r="B280" s="150" t="s">
        <v>142</v>
      </c>
      <c r="C280" s="150" t="s">
        <v>143</v>
      </c>
      <c r="D280" s="150" t="s">
        <v>144</v>
      </c>
      <c r="E280" s="211" t="s">
        <v>147</v>
      </c>
      <c r="F280" s="213" t="s">
        <v>145</v>
      </c>
      <c r="G280" s="213" t="s">
        <v>146</v>
      </c>
      <c r="H280" s="150" t="s">
        <v>142</v>
      </c>
      <c r="I280" s="150" t="s">
        <v>143</v>
      </c>
      <c r="J280" s="150" t="s">
        <v>144</v>
      </c>
      <c r="K280" s="211" t="s">
        <v>147</v>
      </c>
      <c r="L280" s="213" t="s">
        <v>145</v>
      </c>
      <c r="M280" s="213" t="s">
        <v>146</v>
      </c>
      <c r="N280" s="150" t="s">
        <v>142</v>
      </c>
      <c r="O280" s="150" t="s">
        <v>143</v>
      </c>
      <c r="P280" s="150" t="s">
        <v>144</v>
      </c>
      <c r="Q280" s="211" t="s">
        <v>147</v>
      </c>
      <c r="R280" s="213" t="s">
        <v>145</v>
      </c>
      <c r="S280" s="213" t="s">
        <v>146</v>
      </c>
    </row>
    <row r="281" spans="1:28">
      <c r="A281" s="272"/>
      <c r="B281" s="152" t="s">
        <v>148</v>
      </c>
      <c r="C281" s="152" t="s">
        <v>149</v>
      </c>
      <c r="D281" s="152" t="s">
        <v>150</v>
      </c>
      <c r="E281" s="212"/>
      <c r="F281" s="214"/>
      <c r="G281" s="214"/>
      <c r="H281" s="152" t="s">
        <v>148</v>
      </c>
      <c r="I281" s="152" t="s">
        <v>149</v>
      </c>
      <c r="J281" s="152" t="s">
        <v>150</v>
      </c>
      <c r="K281" s="212"/>
      <c r="L281" s="214"/>
      <c r="M281" s="214"/>
      <c r="N281" s="152" t="s">
        <v>148</v>
      </c>
      <c r="O281" s="152" t="s">
        <v>149</v>
      </c>
      <c r="P281" s="152" t="s">
        <v>150</v>
      </c>
      <c r="Q281" s="212"/>
      <c r="R281" s="214"/>
      <c r="S281" s="214"/>
    </row>
    <row r="282" spans="1:28">
      <c r="A282" s="22" t="s">
        <v>18</v>
      </c>
      <c r="B282" s="131">
        <f t="shared" ref="B282:B289" si="40">+B83+H83+N83</f>
        <v>0</v>
      </c>
      <c r="C282" s="76"/>
      <c r="D282" s="76"/>
      <c r="E282" s="76"/>
      <c r="F282" s="77">
        <f>IFERROR(C282/B282,0)</f>
        <v>0</v>
      </c>
      <c r="G282" s="77">
        <f>IFERROR(D282/B282,0)</f>
        <v>0</v>
      </c>
      <c r="H282" s="131">
        <f t="shared" ref="H282:H289" si="41">+C83+I83+O83</f>
        <v>0</v>
      </c>
      <c r="I282" s="76"/>
      <c r="J282" s="76"/>
      <c r="K282" s="76"/>
      <c r="L282" s="77">
        <f>IFERROR(I282/H282,0)</f>
        <v>0</v>
      </c>
      <c r="M282" s="77">
        <f>IFERROR(J282/H282,0)</f>
        <v>0</v>
      </c>
      <c r="N282" s="131">
        <f t="shared" ref="N282:N289" si="42">+D83+J83+P83</f>
        <v>0</v>
      </c>
      <c r="O282" s="76"/>
      <c r="P282" s="76"/>
      <c r="Q282" s="76"/>
      <c r="R282" s="77">
        <f>IFERROR(O282/N282,0)</f>
        <v>0</v>
      </c>
      <c r="S282" s="62">
        <f>IFERROR(P282/N282,0)</f>
        <v>0</v>
      </c>
    </row>
    <row r="283" spans="1:28">
      <c r="A283" s="23" t="s">
        <v>19</v>
      </c>
      <c r="B283" s="132">
        <f t="shared" si="40"/>
        <v>0</v>
      </c>
      <c r="C283" s="64"/>
      <c r="D283" s="64"/>
      <c r="E283" s="64"/>
      <c r="F283" s="61">
        <f t="shared" ref="F283:F289" si="43">IFERROR(C283/B283,0)</f>
        <v>0</v>
      </c>
      <c r="G283" s="61">
        <f t="shared" ref="G283:G289" si="44">IFERROR(D283/B283,0)</f>
        <v>0</v>
      </c>
      <c r="H283" s="132">
        <f t="shared" si="41"/>
        <v>0</v>
      </c>
      <c r="I283" s="64"/>
      <c r="J283" s="64"/>
      <c r="K283" s="64"/>
      <c r="L283" s="61">
        <f t="shared" ref="L283:L289" si="45">IFERROR(I283/H283,0)</f>
        <v>0</v>
      </c>
      <c r="M283" s="61">
        <f t="shared" ref="M283:M289" si="46">IFERROR(J283/H283,0)</f>
        <v>0</v>
      </c>
      <c r="N283" s="132">
        <f t="shared" si="42"/>
        <v>0</v>
      </c>
      <c r="O283" s="64"/>
      <c r="P283" s="64"/>
      <c r="Q283" s="64"/>
      <c r="R283" s="61">
        <f t="shared" ref="R283:R289" si="47">IFERROR(O283/N283,0)</f>
        <v>0</v>
      </c>
      <c r="S283" s="65">
        <f t="shared" ref="S283:S289" si="48">IFERROR(P283/N283,0)</f>
        <v>0</v>
      </c>
    </row>
    <row r="284" spans="1:28">
      <c r="A284" s="23" t="s">
        <v>20</v>
      </c>
      <c r="B284" s="132">
        <f t="shared" si="40"/>
        <v>0</v>
      </c>
      <c r="C284" s="64"/>
      <c r="D284" s="64"/>
      <c r="E284" s="64"/>
      <c r="F284" s="61">
        <f t="shared" si="43"/>
        <v>0</v>
      </c>
      <c r="G284" s="61">
        <f t="shared" si="44"/>
        <v>0</v>
      </c>
      <c r="H284" s="132">
        <f t="shared" si="41"/>
        <v>0</v>
      </c>
      <c r="I284" s="64"/>
      <c r="J284" s="64"/>
      <c r="K284" s="64"/>
      <c r="L284" s="61">
        <f t="shared" si="45"/>
        <v>0</v>
      </c>
      <c r="M284" s="61">
        <f t="shared" si="46"/>
        <v>0</v>
      </c>
      <c r="N284" s="132">
        <f t="shared" si="42"/>
        <v>0</v>
      </c>
      <c r="O284" s="64"/>
      <c r="P284" s="64"/>
      <c r="Q284" s="64"/>
      <c r="R284" s="61">
        <f t="shared" si="47"/>
        <v>0</v>
      </c>
      <c r="S284" s="65">
        <f t="shared" si="48"/>
        <v>0</v>
      </c>
    </row>
    <row r="285" spans="1:28">
      <c r="A285" s="23" t="s">
        <v>21</v>
      </c>
      <c r="B285" s="132">
        <f t="shared" si="40"/>
        <v>0</v>
      </c>
      <c r="C285" s="64"/>
      <c r="D285" s="64"/>
      <c r="E285" s="64"/>
      <c r="F285" s="61">
        <f t="shared" si="43"/>
        <v>0</v>
      </c>
      <c r="G285" s="61">
        <f t="shared" si="44"/>
        <v>0</v>
      </c>
      <c r="H285" s="132">
        <f t="shared" si="41"/>
        <v>0</v>
      </c>
      <c r="I285" s="64"/>
      <c r="J285" s="64"/>
      <c r="K285" s="64"/>
      <c r="L285" s="61">
        <f t="shared" si="45"/>
        <v>0</v>
      </c>
      <c r="M285" s="61">
        <f t="shared" si="46"/>
        <v>0</v>
      </c>
      <c r="N285" s="132">
        <f t="shared" si="42"/>
        <v>0</v>
      </c>
      <c r="O285" s="64"/>
      <c r="P285" s="64"/>
      <c r="Q285" s="64"/>
      <c r="R285" s="61">
        <f t="shared" si="47"/>
        <v>0</v>
      </c>
      <c r="S285" s="65">
        <f t="shared" si="48"/>
        <v>0</v>
      </c>
    </row>
    <row r="286" spans="1:28">
      <c r="A286" s="23" t="s">
        <v>22</v>
      </c>
      <c r="B286" s="132">
        <f t="shared" si="40"/>
        <v>0</v>
      </c>
      <c r="C286" s="64"/>
      <c r="D286" s="64"/>
      <c r="E286" s="64"/>
      <c r="F286" s="61">
        <f t="shared" si="43"/>
        <v>0</v>
      </c>
      <c r="G286" s="61">
        <f t="shared" si="44"/>
        <v>0</v>
      </c>
      <c r="H286" s="132">
        <f t="shared" si="41"/>
        <v>0</v>
      </c>
      <c r="I286" s="64"/>
      <c r="J286" s="64"/>
      <c r="K286" s="64"/>
      <c r="L286" s="61">
        <f t="shared" si="45"/>
        <v>0</v>
      </c>
      <c r="M286" s="61">
        <f t="shared" si="46"/>
        <v>0</v>
      </c>
      <c r="N286" s="132">
        <f t="shared" si="42"/>
        <v>0</v>
      </c>
      <c r="O286" s="64"/>
      <c r="P286" s="64"/>
      <c r="Q286" s="64"/>
      <c r="R286" s="61">
        <f t="shared" si="47"/>
        <v>0</v>
      </c>
      <c r="S286" s="65">
        <f t="shared" si="48"/>
        <v>0</v>
      </c>
    </row>
    <row r="287" spans="1:28">
      <c r="A287" s="23" t="s">
        <v>23</v>
      </c>
      <c r="B287" s="132">
        <f t="shared" si="40"/>
        <v>0</v>
      </c>
      <c r="C287" s="64"/>
      <c r="D287" s="64"/>
      <c r="E287" s="64"/>
      <c r="F287" s="61">
        <f t="shared" si="43"/>
        <v>0</v>
      </c>
      <c r="G287" s="61">
        <f t="shared" si="44"/>
        <v>0</v>
      </c>
      <c r="H287" s="132">
        <f t="shared" si="41"/>
        <v>0</v>
      </c>
      <c r="I287" s="64"/>
      <c r="J287" s="64"/>
      <c r="K287" s="64"/>
      <c r="L287" s="61">
        <f t="shared" si="45"/>
        <v>0</v>
      </c>
      <c r="M287" s="61">
        <f t="shared" si="46"/>
        <v>0</v>
      </c>
      <c r="N287" s="132">
        <f t="shared" si="42"/>
        <v>0</v>
      </c>
      <c r="O287" s="64"/>
      <c r="P287" s="64"/>
      <c r="Q287" s="64"/>
      <c r="R287" s="61">
        <f t="shared" si="47"/>
        <v>0</v>
      </c>
      <c r="S287" s="65">
        <f t="shared" si="48"/>
        <v>0</v>
      </c>
    </row>
    <row r="288" spans="1:28">
      <c r="A288" s="23" t="s">
        <v>24</v>
      </c>
      <c r="B288" s="132">
        <f t="shared" si="40"/>
        <v>0</v>
      </c>
      <c r="C288" s="64"/>
      <c r="D288" s="64"/>
      <c r="E288" s="64"/>
      <c r="F288" s="61">
        <f t="shared" si="43"/>
        <v>0</v>
      </c>
      <c r="G288" s="61">
        <f t="shared" si="44"/>
        <v>0</v>
      </c>
      <c r="H288" s="132">
        <f t="shared" si="41"/>
        <v>0</v>
      </c>
      <c r="I288" s="64"/>
      <c r="J288" s="64"/>
      <c r="K288" s="64"/>
      <c r="L288" s="61">
        <f t="shared" si="45"/>
        <v>0</v>
      </c>
      <c r="M288" s="61">
        <f t="shared" si="46"/>
        <v>0</v>
      </c>
      <c r="N288" s="132">
        <f t="shared" si="42"/>
        <v>0</v>
      </c>
      <c r="O288" s="64"/>
      <c r="P288" s="64"/>
      <c r="Q288" s="64"/>
      <c r="R288" s="61">
        <f t="shared" si="47"/>
        <v>0</v>
      </c>
      <c r="S288" s="65">
        <f t="shared" si="48"/>
        <v>0</v>
      </c>
    </row>
    <row r="289" spans="1:19">
      <c r="A289" s="133" t="s">
        <v>25</v>
      </c>
      <c r="B289" s="67">
        <f t="shared" si="40"/>
        <v>0</v>
      </c>
      <c r="C289" s="87"/>
      <c r="D289" s="87"/>
      <c r="E289" s="87"/>
      <c r="F289" s="97">
        <f t="shared" si="43"/>
        <v>0</v>
      </c>
      <c r="G289" s="97">
        <f t="shared" si="44"/>
        <v>0</v>
      </c>
      <c r="H289" s="67">
        <f t="shared" si="41"/>
        <v>0</v>
      </c>
      <c r="I289" s="87"/>
      <c r="J289" s="87"/>
      <c r="K289" s="87"/>
      <c r="L289" s="97">
        <f t="shared" si="45"/>
        <v>0</v>
      </c>
      <c r="M289" s="97">
        <f t="shared" si="46"/>
        <v>0</v>
      </c>
      <c r="N289" s="67">
        <f t="shared" si="42"/>
        <v>0</v>
      </c>
      <c r="O289" s="87"/>
      <c r="P289" s="87"/>
      <c r="Q289" s="87"/>
      <c r="R289" s="97">
        <f t="shared" si="47"/>
        <v>0</v>
      </c>
      <c r="S289" s="99">
        <f t="shared" si="48"/>
        <v>0</v>
      </c>
    </row>
    <row r="290" spans="1:19">
      <c r="A290" s="58" t="s">
        <v>185</v>
      </c>
      <c r="N290" s="58"/>
    </row>
    <row r="291" spans="1:19">
      <c r="A291" s="265" t="s">
        <v>141</v>
      </c>
      <c r="B291" s="264">
        <v>2020</v>
      </c>
      <c r="C291" s="264"/>
      <c r="D291" s="264"/>
      <c r="E291" s="264"/>
      <c r="F291" s="264"/>
      <c r="G291" s="264"/>
      <c r="H291" s="264">
        <v>2021</v>
      </c>
      <c r="I291" s="264"/>
      <c r="J291" s="264"/>
      <c r="K291" s="264"/>
      <c r="L291" s="264"/>
      <c r="M291" s="264"/>
      <c r="N291" s="264">
        <v>2022</v>
      </c>
      <c r="O291" s="264"/>
      <c r="P291" s="264"/>
      <c r="Q291" s="264"/>
      <c r="R291" s="264"/>
      <c r="S291" s="264"/>
    </row>
    <row r="292" spans="1:19" ht="60">
      <c r="A292" s="266"/>
      <c r="B292" s="150" t="s">
        <v>142</v>
      </c>
      <c r="C292" s="150" t="s">
        <v>143</v>
      </c>
      <c r="D292" s="150" t="s">
        <v>144</v>
      </c>
      <c r="E292" s="211" t="s">
        <v>147</v>
      </c>
      <c r="F292" s="213" t="s">
        <v>145</v>
      </c>
      <c r="G292" s="213" t="s">
        <v>146</v>
      </c>
      <c r="H292" s="150" t="s">
        <v>142</v>
      </c>
      <c r="I292" s="150" t="s">
        <v>143</v>
      </c>
      <c r="J292" s="150" t="s">
        <v>144</v>
      </c>
      <c r="K292" s="211" t="s">
        <v>147</v>
      </c>
      <c r="L292" s="213" t="s">
        <v>145</v>
      </c>
      <c r="M292" s="213" t="s">
        <v>146</v>
      </c>
      <c r="N292" s="150" t="s">
        <v>142</v>
      </c>
      <c r="O292" s="150" t="s">
        <v>143</v>
      </c>
      <c r="P292" s="150" t="s">
        <v>144</v>
      </c>
      <c r="Q292" s="211" t="s">
        <v>147</v>
      </c>
      <c r="R292" s="213" t="s">
        <v>145</v>
      </c>
      <c r="S292" s="213" t="s">
        <v>146</v>
      </c>
    </row>
    <row r="293" spans="1:19">
      <c r="A293" s="267"/>
      <c r="B293" s="152" t="s">
        <v>148</v>
      </c>
      <c r="C293" s="152" t="s">
        <v>149</v>
      </c>
      <c r="D293" s="152" t="s">
        <v>150</v>
      </c>
      <c r="E293" s="212"/>
      <c r="F293" s="214"/>
      <c r="G293" s="214"/>
      <c r="H293" s="152" t="s">
        <v>148</v>
      </c>
      <c r="I293" s="152" t="s">
        <v>149</v>
      </c>
      <c r="J293" s="152" t="s">
        <v>150</v>
      </c>
      <c r="K293" s="212"/>
      <c r="L293" s="214"/>
      <c r="M293" s="214"/>
      <c r="N293" s="152" t="s">
        <v>148</v>
      </c>
      <c r="O293" s="152" t="s">
        <v>149</v>
      </c>
      <c r="P293" s="152" t="s">
        <v>150</v>
      </c>
      <c r="Q293" s="212"/>
      <c r="R293" s="214"/>
      <c r="S293" s="214"/>
    </row>
    <row r="294" spans="1:19">
      <c r="A294" s="22" t="s">
        <v>18</v>
      </c>
      <c r="B294" s="131">
        <f t="shared" ref="B294:B301" si="49">+E83+K83+Q83</f>
        <v>0</v>
      </c>
      <c r="C294" s="76"/>
      <c r="D294" s="76"/>
      <c r="E294" s="76"/>
      <c r="F294" s="77">
        <f>IFERROR(C294/B294,0)</f>
        <v>0</v>
      </c>
      <c r="G294" s="77">
        <f>IFERROR(D294/B294,0)</f>
        <v>0</v>
      </c>
      <c r="H294" s="131">
        <f t="shared" ref="H294:H301" si="50">+F83+L83+R83</f>
        <v>0</v>
      </c>
      <c r="I294" s="76"/>
      <c r="J294" s="76"/>
      <c r="K294" s="76"/>
      <c r="L294" s="77">
        <f>IFERROR(I294/H294,0)</f>
        <v>0</v>
      </c>
      <c r="M294" s="77">
        <f>IFERROR(J294/H294,0)</f>
        <v>0</v>
      </c>
      <c r="N294" s="131">
        <f t="shared" ref="N294:N301" si="51">+G83+M83+S83</f>
        <v>0</v>
      </c>
      <c r="O294" s="76"/>
      <c r="P294" s="76"/>
      <c r="Q294" s="76"/>
      <c r="R294" s="77">
        <f>IFERROR(O294/N294,0)</f>
        <v>0</v>
      </c>
      <c r="S294" s="62">
        <f>IFERROR(P294/N294,0)</f>
        <v>0</v>
      </c>
    </row>
    <row r="295" spans="1:19">
      <c r="A295" s="23" t="s">
        <v>19</v>
      </c>
      <c r="B295" s="132">
        <f t="shared" si="49"/>
        <v>0</v>
      </c>
      <c r="C295" s="64"/>
      <c r="D295" s="64"/>
      <c r="E295" s="64"/>
      <c r="F295" s="61">
        <f t="shared" ref="F295:F301" si="52">IFERROR(C295/B295,0)</f>
        <v>0</v>
      </c>
      <c r="G295" s="61">
        <f t="shared" ref="G295:G301" si="53">IFERROR(D295/B295,0)</f>
        <v>0</v>
      </c>
      <c r="H295" s="132">
        <f t="shared" si="50"/>
        <v>0</v>
      </c>
      <c r="I295" s="64"/>
      <c r="J295" s="64"/>
      <c r="K295" s="64"/>
      <c r="L295" s="61">
        <f t="shared" ref="L295:L301" si="54">IFERROR(I295/H295,0)</f>
        <v>0</v>
      </c>
      <c r="M295" s="61">
        <f t="shared" ref="M295:M301" si="55">IFERROR(J295/H295,0)</f>
        <v>0</v>
      </c>
      <c r="N295" s="132">
        <f t="shared" si="51"/>
        <v>0</v>
      </c>
      <c r="O295" s="64"/>
      <c r="P295" s="64"/>
      <c r="Q295" s="64"/>
      <c r="R295" s="61">
        <f t="shared" ref="R295:R301" si="56">IFERROR(O295/N295,0)</f>
        <v>0</v>
      </c>
      <c r="S295" s="65">
        <f t="shared" ref="S295:S301" si="57">IFERROR(P295/N295,0)</f>
        <v>0</v>
      </c>
    </row>
    <row r="296" spans="1:19">
      <c r="A296" s="23" t="s">
        <v>20</v>
      </c>
      <c r="B296" s="132">
        <f t="shared" si="49"/>
        <v>0</v>
      </c>
      <c r="C296" s="64"/>
      <c r="D296" s="64"/>
      <c r="E296" s="64"/>
      <c r="F296" s="61">
        <f t="shared" si="52"/>
        <v>0</v>
      </c>
      <c r="G296" s="61">
        <f t="shared" si="53"/>
        <v>0</v>
      </c>
      <c r="H296" s="132">
        <f t="shared" si="50"/>
        <v>0</v>
      </c>
      <c r="I296" s="64"/>
      <c r="J296" s="64"/>
      <c r="K296" s="64"/>
      <c r="L296" s="61">
        <f t="shared" si="54"/>
        <v>0</v>
      </c>
      <c r="M296" s="61">
        <f t="shared" si="55"/>
        <v>0</v>
      </c>
      <c r="N296" s="132">
        <f t="shared" si="51"/>
        <v>0</v>
      </c>
      <c r="O296" s="64"/>
      <c r="P296" s="64"/>
      <c r="Q296" s="64"/>
      <c r="R296" s="61">
        <f t="shared" si="56"/>
        <v>0</v>
      </c>
      <c r="S296" s="65">
        <f t="shared" si="57"/>
        <v>0</v>
      </c>
    </row>
    <row r="297" spans="1:19">
      <c r="A297" s="23" t="s">
        <v>21</v>
      </c>
      <c r="B297" s="132">
        <f t="shared" si="49"/>
        <v>0</v>
      </c>
      <c r="C297" s="64"/>
      <c r="D297" s="64"/>
      <c r="E297" s="64"/>
      <c r="F297" s="61">
        <f t="shared" si="52"/>
        <v>0</v>
      </c>
      <c r="G297" s="61">
        <f t="shared" si="53"/>
        <v>0</v>
      </c>
      <c r="H297" s="132">
        <f t="shared" si="50"/>
        <v>0</v>
      </c>
      <c r="I297" s="64"/>
      <c r="J297" s="64"/>
      <c r="K297" s="64"/>
      <c r="L297" s="61">
        <f t="shared" si="54"/>
        <v>0</v>
      </c>
      <c r="M297" s="61">
        <f t="shared" si="55"/>
        <v>0</v>
      </c>
      <c r="N297" s="132">
        <f t="shared" si="51"/>
        <v>0</v>
      </c>
      <c r="O297" s="64"/>
      <c r="P297" s="64"/>
      <c r="Q297" s="64"/>
      <c r="R297" s="61">
        <f t="shared" si="56"/>
        <v>0</v>
      </c>
      <c r="S297" s="65">
        <f t="shared" si="57"/>
        <v>0</v>
      </c>
    </row>
    <row r="298" spans="1:19">
      <c r="A298" s="23" t="s">
        <v>184</v>
      </c>
      <c r="B298" s="132">
        <f t="shared" si="49"/>
        <v>0</v>
      </c>
      <c r="C298" s="64"/>
      <c r="D298" s="64"/>
      <c r="E298" s="64"/>
      <c r="F298" s="61">
        <f t="shared" si="52"/>
        <v>0</v>
      </c>
      <c r="G298" s="61">
        <f t="shared" si="53"/>
        <v>0</v>
      </c>
      <c r="H298" s="132">
        <f t="shared" si="50"/>
        <v>0</v>
      </c>
      <c r="I298" s="64"/>
      <c r="J298" s="64"/>
      <c r="K298" s="64"/>
      <c r="L298" s="61">
        <f t="shared" si="54"/>
        <v>0</v>
      </c>
      <c r="M298" s="61">
        <f t="shared" si="55"/>
        <v>0</v>
      </c>
      <c r="N298" s="132">
        <f t="shared" si="51"/>
        <v>0</v>
      </c>
      <c r="O298" s="64"/>
      <c r="P298" s="64"/>
      <c r="Q298" s="64"/>
      <c r="R298" s="61">
        <f t="shared" si="56"/>
        <v>0</v>
      </c>
      <c r="S298" s="65">
        <f t="shared" si="57"/>
        <v>0</v>
      </c>
    </row>
    <row r="299" spans="1:19">
      <c r="A299" s="23" t="s">
        <v>23</v>
      </c>
      <c r="B299" s="132">
        <f t="shared" si="49"/>
        <v>0</v>
      </c>
      <c r="C299" s="64"/>
      <c r="D299" s="64"/>
      <c r="E299" s="64"/>
      <c r="F299" s="61">
        <f t="shared" si="52"/>
        <v>0</v>
      </c>
      <c r="G299" s="61">
        <f t="shared" si="53"/>
        <v>0</v>
      </c>
      <c r="H299" s="132">
        <f t="shared" si="50"/>
        <v>0</v>
      </c>
      <c r="I299" s="64"/>
      <c r="J299" s="64"/>
      <c r="K299" s="64"/>
      <c r="L299" s="61">
        <f t="shared" si="54"/>
        <v>0</v>
      </c>
      <c r="M299" s="61">
        <f t="shared" si="55"/>
        <v>0</v>
      </c>
      <c r="N299" s="132">
        <f t="shared" si="51"/>
        <v>0</v>
      </c>
      <c r="O299" s="64"/>
      <c r="P299" s="64"/>
      <c r="Q299" s="64"/>
      <c r="R299" s="61">
        <f t="shared" si="56"/>
        <v>0</v>
      </c>
      <c r="S299" s="65">
        <f t="shared" si="57"/>
        <v>0</v>
      </c>
    </row>
    <row r="300" spans="1:19">
      <c r="A300" s="134" t="s">
        <v>24</v>
      </c>
      <c r="B300" s="132">
        <f t="shared" si="49"/>
        <v>0</v>
      </c>
      <c r="C300" s="64"/>
      <c r="D300" s="64"/>
      <c r="E300" s="64"/>
      <c r="F300" s="61">
        <f t="shared" si="52"/>
        <v>0</v>
      </c>
      <c r="G300" s="61">
        <f t="shared" si="53"/>
        <v>0</v>
      </c>
      <c r="H300" s="132">
        <f t="shared" si="50"/>
        <v>0</v>
      </c>
      <c r="I300" s="64"/>
      <c r="J300" s="64"/>
      <c r="K300" s="64"/>
      <c r="L300" s="61">
        <f t="shared" si="54"/>
        <v>0</v>
      </c>
      <c r="M300" s="61">
        <f t="shared" si="55"/>
        <v>0</v>
      </c>
      <c r="N300" s="132">
        <f t="shared" si="51"/>
        <v>0</v>
      </c>
      <c r="O300" s="64"/>
      <c r="P300" s="64"/>
      <c r="Q300" s="64"/>
      <c r="R300" s="61">
        <f t="shared" si="56"/>
        <v>0</v>
      </c>
      <c r="S300" s="65">
        <f t="shared" si="57"/>
        <v>0</v>
      </c>
    </row>
    <row r="301" spans="1:19">
      <c r="A301" s="133" t="s">
        <v>25</v>
      </c>
      <c r="B301" s="67">
        <f t="shared" si="49"/>
        <v>0</v>
      </c>
      <c r="C301" s="87"/>
      <c r="D301" s="87"/>
      <c r="E301" s="87"/>
      <c r="F301" s="97">
        <f t="shared" si="52"/>
        <v>0</v>
      </c>
      <c r="G301" s="97">
        <f t="shared" si="53"/>
        <v>0</v>
      </c>
      <c r="H301" s="67">
        <f t="shared" si="50"/>
        <v>0</v>
      </c>
      <c r="I301" s="87"/>
      <c r="J301" s="87"/>
      <c r="K301" s="87"/>
      <c r="L301" s="97">
        <f t="shared" si="54"/>
        <v>0</v>
      </c>
      <c r="M301" s="97">
        <f t="shared" si="55"/>
        <v>0</v>
      </c>
      <c r="N301" s="67">
        <f t="shared" si="51"/>
        <v>0</v>
      </c>
      <c r="O301" s="87"/>
      <c r="P301" s="87"/>
      <c r="Q301" s="87"/>
      <c r="R301" s="97">
        <f t="shared" si="56"/>
        <v>0</v>
      </c>
      <c r="S301" s="99">
        <f t="shared" si="57"/>
        <v>0</v>
      </c>
    </row>
    <row r="302" spans="1:19">
      <c r="A302" s="58" t="s">
        <v>185</v>
      </c>
    </row>
    <row r="303" spans="1:19">
      <c r="A303" s="58"/>
    </row>
    <row r="304" spans="1:19">
      <c r="A304" s="12"/>
      <c r="B304" s="135"/>
      <c r="C304" s="135"/>
    </row>
    <row r="305" spans="1:11" ht="15">
      <c r="A305" s="200" t="s">
        <v>151</v>
      </c>
      <c r="B305" s="201"/>
      <c r="C305" s="201"/>
      <c r="D305" s="201"/>
      <c r="E305" s="201"/>
      <c r="F305" s="201"/>
      <c r="G305" s="201"/>
      <c r="H305" s="201"/>
      <c r="I305" s="201"/>
      <c r="J305" s="201"/>
      <c r="K305" s="202"/>
    </row>
    <row r="306" spans="1:11">
      <c r="A306" s="154" t="s">
        <v>47</v>
      </c>
      <c r="B306" s="209">
        <v>2018</v>
      </c>
      <c r="C306" s="210"/>
      <c r="D306" s="207">
        <v>2019</v>
      </c>
      <c r="E306" s="208"/>
      <c r="F306" s="207">
        <v>2020</v>
      </c>
      <c r="G306" s="208"/>
      <c r="H306" s="207">
        <v>2021</v>
      </c>
      <c r="I306" s="208"/>
      <c r="J306" s="207">
        <v>2022</v>
      </c>
      <c r="K306" s="208"/>
    </row>
    <row r="307" spans="1:11" ht="25.5">
      <c r="A307" s="136" t="s">
        <v>152</v>
      </c>
      <c r="B307" s="137"/>
      <c r="C307" s="138">
        <f>IFERROR(B307*100/D98,0)</f>
        <v>0</v>
      </c>
      <c r="D307" s="137"/>
      <c r="E307" s="138">
        <f>IFERROR(D307*100/J98,0)</f>
        <v>0</v>
      </c>
      <c r="F307" s="137"/>
      <c r="G307" s="139">
        <f>IFERROR(F307*100/M98,0)</f>
        <v>0</v>
      </c>
      <c r="H307" s="137"/>
      <c r="I307" s="139">
        <f>IFERROR(H307*100/P98,0)</f>
        <v>0</v>
      </c>
      <c r="J307" s="137"/>
      <c r="K307" s="139">
        <f>IFERROR(J307*100/S98,0)</f>
        <v>0</v>
      </c>
    </row>
    <row r="308" spans="1:11">
      <c r="A308" s="2"/>
    </row>
  </sheetData>
  <mergeCells count="347">
    <mergeCell ref="A12:P12"/>
    <mergeCell ref="A22:S22"/>
    <mergeCell ref="O24:O26"/>
    <mergeCell ref="J24:K24"/>
    <mergeCell ref="J25:J26"/>
    <mergeCell ref="K25:K26"/>
    <mergeCell ref="I25:I26"/>
    <mergeCell ref="Q25:R25"/>
    <mergeCell ref="S25:T25"/>
    <mergeCell ref="Q24:T24"/>
    <mergeCell ref="A36:N36"/>
    <mergeCell ref="A13:P13"/>
    <mergeCell ref="A14:P14"/>
    <mergeCell ref="A15:P15"/>
    <mergeCell ref="A16:P16"/>
    <mergeCell ref="A17:P17"/>
    <mergeCell ref="A18:P18"/>
    <mergeCell ref="L24:N25"/>
    <mergeCell ref="P24:P26"/>
    <mergeCell ref="A19:P19"/>
    <mergeCell ref="A20:P20"/>
    <mergeCell ref="A21:P21"/>
    <mergeCell ref="V24:V26"/>
    <mergeCell ref="W24:W26"/>
    <mergeCell ref="A24:A26"/>
    <mergeCell ref="B24:B26"/>
    <mergeCell ref="C24:C26"/>
    <mergeCell ref="D24:D26"/>
    <mergeCell ref="E24:I24"/>
    <mergeCell ref="E25:E26"/>
    <mergeCell ref="F25:F26"/>
    <mergeCell ref="G25:G26"/>
    <mergeCell ref="H25:H26"/>
    <mergeCell ref="B6:Q6"/>
    <mergeCell ref="B7:Q7"/>
    <mergeCell ref="A305:K305"/>
    <mergeCell ref="B306:C306"/>
    <mergeCell ref="D306:E306"/>
    <mergeCell ref="F306:G306"/>
    <mergeCell ref="H306:I306"/>
    <mergeCell ref="J306:K306"/>
    <mergeCell ref="M292:M293"/>
    <mergeCell ref="Q292:Q293"/>
    <mergeCell ref="A276:AB276"/>
    <mergeCell ref="F280:F281"/>
    <mergeCell ref="A272:A274"/>
    <mergeCell ref="B272:C273"/>
    <mergeCell ref="D272:G272"/>
    <mergeCell ref="H272:I273"/>
    <mergeCell ref="J272:K273"/>
    <mergeCell ref="L272:M273"/>
    <mergeCell ref="D273:E273"/>
    <mergeCell ref="F273:G273"/>
    <mergeCell ref="A265:A267"/>
    <mergeCell ref="B265:B266"/>
    <mergeCell ref="C265:D265"/>
    <mergeCell ref="U24:U26"/>
    <mergeCell ref="R292:R293"/>
    <mergeCell ref="S292:S293"/>
    <mergeCell ref="S280:S281"/>
    <mergeCell ref="A291:A293"/>
    <mergeCell ref="B291:G291"/>
    <mergeCell ref="H291:M291"/>
    <mergeCell ref="N291:S291"/>
    <mergeCell ref="E292:E293"/>
    <mergeCell ref="F292:F293"/>
    <mergeCell ref="G292:G293"/>
    <mergeCell ref="K292:K293"/>
    <mergeCell ref="L292:L293"/>
    <mergeCell ref="G280:G281"/>
    <mergeCell ref="K280:K281"/>
    <mergeCell ref="L280:L281"/>
    <mergeCell ref="M280:M281"/>
    <mergeCell ref="Q280:Q281"/>
    <mergeCell ref="R280:R281"/>
    <mergeCell ref="A278:A281"/>
    <mergeCell ref="B278:G279"/>
    <mergeCell ref="H278:S278"/>
    <mergeCell ref="H279:M279"/>
    <mergeCell ref="N279:S279"/>
    <mergeCell ref="E280:E281"/>
    <mergeCell ref="E265:E266"/>
    <mergeCell ref="F265:F266"/>
    <mergeCell ref="G265:G266"/>
    <mergeCell ref="A255:M255"/>
    <mergeCell ref="A256:A258"/>
    <mergeCell ref="B256:C257"/>
    <mergeCell ref="D256:G256"/>
    <mergeCell ref="H256:I257"/>
    <mergeCell ref="J256:K257"/>
    <mergeCell ref="L256:M257"/>
    <mergeCell ref="D257:E257"/>
    <mergeCell ref="F257:G257"/>
    <mergeCell ref="B253:C253"/>
    <mergeCell ref="D253:E253"/>
    <mergeCell ref="F253:G253"/>
    <mergeCell ref="H253:I253"/>
    <mergeCell ref="J253:K253"/>
    <mergeCell ref="L253:M253"/>
    <mergeCell ref="B249:C249"/>
    <mergeCell ref="D249:E249"/>
    <mergeCell ref="F249:G249"/>
    <mergeCell ref="H249:I249"/>
    <mergeCell ref="J249:K249"/>
    <mergeCell ref="L249:M249"/>
    <mergeCell ref="A245:M245"/>
    <mergeCell ref="A246:A248"/>
    <mergeCell ref="B246:C247"/>
    <mergeCell ref="D246:G246"/>
    <mergeCell ref="H246:I247"/>
    <mergeCell ref="J246:K247"/>
    <mergeCell ref="L246:M247"/>
    <mergeCell ref="D247:E247"/>
    <mergeCell ref="F247:G247"/>
    <mergeCell ref="A239:S239"/>
    <mergeCell ref="A240:S240"/>
    <mergeCell ref="A241:S241"/>
    <mergeCell ref="A242:S242"/>
    <mergeCell ref="A243:S243"/>
    <mergeCell ref="H217:J217"/>
    <mergeCell ref="C218:D218"/>
    <mergeCell ref="F218:G218"/>
    <mergeCell ref="I218:J218"/>
    <mergeCell ref="L218:M218"/>
    <mergeCell ref="O218:P218"/>
    <mergeCell ref="A215:S215"/>
    <mergeCell ref="A216:A219"/>
    <mergeCell ref="B216:D217"/>
    <mergeCell ref="E216:J216"/>
    <mergeCell ref="K216:M217"/>
    <mergeCell ref="N216:P217"/>
    <mergeCell ref="Q216:S217"/>
    <mergeCell ref="E217:G217"/>
    <mergeCell ref="R218:S218"/>
    <mergeCell ref="A184:V184"/>
    <mergeCell ref="A185:S185"/>
    <mergeCell ref="A186:S186"/>
    <mergeCell ref="A188:M188"/>
    <mergeCell ref="A189:A191"/>
    <mergeCell ref="B189:C190"/>
    <mergeCell ref="D189:G189"/>
    <mergeCell ref="H189:I190"/>
    <mergeCell ref="J189:K190"/>
    <mergeCell ref="L189:M190"/>
    <mergeCell ref="D190:E190"/>
    <mergeCell ref="F190:G190"/>
    <mergeCell ref="A149:S149"/>
    <mergeCell ref="A151:M151"/>
    <mergeCell ref="A152:A154"/>
    <mergeCell ref="B152:C153"/>
    <mergeCell ref="D152:G152"/>
    <mergeCell ref="H152:I153"/>
    <mergeCell ref="J152:K153"/>
    <mergeCell ref="A163:A165"/>
    <mergeCell ref="B163:C164"/>
    <mergeCell ref="D163:G163"/>
    <mergeCell ref="H163:I164"/>
    <mergeCell ref="J163:K164"/>
    <mergeCell ref="L163:M164"/>
    <mergeCell ref="D164:E164"/>
    <mergeCell ref="F164:G164"/>
    <mergeCell ref="L152:M153"/>
    <mergeCell ref="D153:E153"/>
    <mergeCell ref="F153:G153"/>
    <mergeCell ref="A159:S159"/>
    <mergeCell ref="A160:S160"/>
    <mergeCell ref="A162:M162"/>
    <mergeCell ref="Q118:S119"/>
    <mergeCell ref="E119:G119"/>
    <mergeCell ref="H119:J119"/>
    <mergeCell ref="A131:S131"/>
    <mergeCell ref="A133:M133"/>
    <mergeCell ref="A134:A136"/>
    <mergeCell ref="B134:C135"/>
    <mergeCell ref="D134:G134"/>
    <mergeCell ref="H134:I135"/>
    <mergeCell ref="J134:K135"/>
    <mergeCell ref="A118:A120"/>
    <mergeCell ref="B118:D119"/>
    <mergeCell ref="E118:G118"/>
    <mergeCell ref="H118:J118"/>
    <mergeCell ref="K118:M119"/>
    <mergeCell ref="N118:P119"/>
    <mergeCell ref="L134:M135"/>
    <mergeCell ref="D135:E135"/>
    <mergeCell ref="F135:G135"/>
    <mergeCell ref="A102:Y102"/>
    <mergeCell ref="A104:A106"/>
    <mergeCell ref="B104:D105"/>
    <mergeCell ref="E104:G104"/>
    <mergeCell ref="H104:J104"/>
    <mergeCell ref="K104:M105"/>
    <mergeCell ref="N104:P105"/>
    <mergeCell ref="Q104:S105"/>
    <mergeCell ref="E105:G105"/>
    <mergeCell ref="H105:J105"/>
    <mergeCell ref="K81:K82"/>
    <mergeCell ref="L81:L82"/>
    <mergeCell ref="M81:M82"/>
    <mergeCell ref="N81:N82"/>
    <mergeCell ref="A94:S94"/>
    <mergeCell ref="A95:A97"/>
    <mergeCell ref="B95:D96"/>
    <mergeCell ref="E95:G95"/>
    <mergeCell ref="H95:J95"/>
    <mergeCell ref="K95:M96"/>
    <mergeCell ref="N95:P96"/>
    <mergeCell ref="Q95:S96"/>
    <mergeCell ref="E96:G96"/>
    <mergeCell ref="H96:J96"/>
    <mergeCell ref="S73:S74"/>
    <mergeCell ref="A77:S77"/>
    <mergeCell ref="G73:G74"/>
    <mergeCell ref="H73:H74"/>
    <mergeCell ref="I73:J73"/>
    <mergeCell ref="K73:K74"/>
    <mergeCell ref="L73:L74"/>
    <mergeCell ref="M73:M74"/>
    <mergeCell ref="A79:A82"/>
    <mergeCell ref="B79:S79"/>
    <mergeCell ref="B80:G80"/>
    <mergeCell ref="H80:M80"/>
    <mergeCell ref="N80:S80"/>
    <mergeCell ref="B81:B82"/>
    <mergeCell ref="C81:D81"/>
    <mergeCell ref="E81:E82"/>
    <mergeCell ref="F81:F82"/>
    <mergeCell ref="G81:G82"/>
    <mergeCell ref="O81:P81"/>
    <mergeCell ref="Q81:Q82"/>
    <mergeCell ref="R81:R82"/>
    <mergeCell ref="S81:S82"/>
    <mergeCell ref="H81:H82"/>
    <mergeCell ref="I81:J81"/>
    <mergeCell ref="A72:A73"/>
    <mergeCell ref="B72:G72"/>
    <mergeCell ref="H72:M72"/>
    <mergeCell ref="N72:S72"/>
    <mergeCell ref="B73:B74"/>
    <mergeCell ref="C73:D73"/>
    <mergeCell ref="E73:E74"/>
    <mergeCell ref="F73:F74"/>
    <mergeCell ref="K67:K68"/>
    <mergeCell ref="L67:L68"/>
    <mergeCell ref="M67:M68"/>
    <mergeCell ref="N67:N68"/>
    <mergeCell ref="O67:P67"/>
    <mergeCell ref="Q67:Q68"/>
    <mergeCell ref="C67:D67"/>
    <mergeCell ref="E67:E68"/>
    <mergeCell ref="F67:F68"/>
    <mergeCell ref="G67:G68"/>
    <mergeCell ref="H67:H68"/>
    <mergeCell ref="I67:J67"/>
    <mergeCell ref="N73:N74"/>
    <mergeCell ref="O73:P73"/>
    <mergeCell ref="Q73:Q74"/>
    <mergeCell ref="R73:R74"/>
    <mergeCell ref="A65:S65"/>
    <mergeCell ref="A66:A67"/>
    <mergeCell ref="B66:G66"/>
    <mergeCell ref="H66:M66"/>
    <mergeCell ref="N66:S66"/>
    <mergeCell ref="B67:B68"/>
    <mergeCell ref="H60:H61"/>
    <mergeCell ref="I60:J60"/>
    <mergeCell ref="K60:K61"/>
    <mergeCell ref="L60:L61"/>
    <mergeCell ref="M60:M61"/>
    <mergeCell ref="N60:N61"/>
    <mergeCell ref="R67:R68"/>
    <mergeCell ref="S67:S68"/>
    <mergeCell ref="A59:A60"/>
    <mergeCell ref="H59:M59"/>
    <mergeCell ref="N59:S59"/>
    <mergeCell ref="B60:B61"/>
    <mergeCell ref="C60:D60"/>
    <mergeCell ref="E60:E61"/>
    <mergeCell ref="F60:F61"/>
    <mergeCell ref="G60:G61"/>
    <mergeCell ref="K54:K55"/>
    <mergeCell ref="L54:L55"/>
    <mergeCell ref="M54:M55"/>
    <mergeCell ref="N54:N55"/>
    <mergeCell ref="O54:P54"/>
    <mergeCell ref="Q54:Q55"/>
    <mergeCell ref="C54:D54"/>
    <mergeCell ref="E54:E55"/>
    <mergeCell ref="F54:F55"/>
    <mergeCell ref="G54:G55"/>
    <mergeCell ref="H54:H55"/>
    <mergeCell ref="I54:J54"/>
    <mergeCell ref="O60:P60"/>
    <mergeCell ref="Q60:Q61"/>
    <mergeCell ref="R60:R61"/>
    <mergeCell ref="S60:S61"/>
    <mergeCell ref="A52:S52"/>
    <mergeCell ref="A53:A54"/>
    <mergeCell ref="B53:G53"/>
    <mergeCell ref="H53:M53"/>
    <mergeCell ref="N53:S53"/>
    <mergeCell ref="B54:B55"/>
    <mergeCell ref="H47:H48"/>
    <mergeCell ref="I47:J47"/>
    <mergeCell ref="K47:K48"/>
    <mergeCell ref="L47:L48"/>
    <mergeCell ref="M47:M48"/>
    <mergeCell ref="N47:N48"/>
    <mergeCell ref="R54:R55"/>
    <mergeCell ref="S54:S55"/>
    <mergeCell ref="A46:A47"/>
    <mergeCell ref="B46:G46"/>
    <mergeCell ref="H46:M46"/>
    <mergeCell ref="N46:S46"/>
    <mergeCell ref="B47:B48"/>
    <mergeCell ref="C47:D47"/>
    <mergeCell ref="E47:E48"/>
    <mergeCell ref="F47:F48"/>
    <mergeCell ref="G47:G48"/>
    <mergeCell ref="O47:P47"/>
    <mergeCell ref="Q47:Q48"/>
    <mergeCell ref="R47:R48"/>
    <mergeCell ref="S47:S48"/>
    <mergeCell ref="A2:S2"/>
    <mergeCell ref="D4:H4"/>
    <mergeCell ref="I4:S4"/>
    <mergeCell ref="A39:S39"/>
    <mergeCell ref="A40:A41"/>
    <mergeCell ref="B40:G40"/>
    <mergeCell ref="H40:M40"/>
    <mergeCell ref="N40:S40"/>
    <mergeCell ref="B41:B42"/>
    <mergeCell ref="C41:D41"/>
    <mergeCell ref="S41:S42"/>
    <mergeCell ref="L41:L42"/>
    <mergeCell ref="M41:M42"/>
    <mergeCell ref="N41:N42"/>
    <mergeCell ref="O41:P41"/>
    <mergeCell ref="Q41:Q42"/>
    <mergeCell ref="R41:R42"/>
    <mergeCell ref="E41:E42"/>
    <mergeCell ref="F41:F42"/>
    <mergeCell ref="G41:G42"/>
    <mergeCell ref="H41:H42"/>
    <mergeCell ref="I41:J41"/>
    <mergeCell ref="K41:K42"/>
    <mergeCell ref="B5:Q5"/>
  </mergeCells>
  <dataValidations count="11">
    <dataValidation type="whole" showInputMessage="1" showErrorMessage="1" errorTitle="Validar" error="Se debe declarar valores numéricos que estén en el rango de 0 a 99999999" sqref="B259:M261 F27:F35 N27:O35">
      <formula1>0</formula1>
      <formula2>9999999</formula2>
    </dataValidation>
    <dataValidation type="custom" allowBlank="1" showInputMessage="1" showErrorMessage="1" sqref="Z51:AC51">
      <formula1>#REF!+#REF!+#REF!+D51+P51</formula1>
    </dataValidation>
    <dataValidation type="custom" allowBlank="1" showInputMessage="1" showErrorMessage="1" sqref="W51:Y51">
      <formula1>#REF!+#REF!+#REF!+B51+N51</formula1>
    </dataValidation>
    <dataValidation type="custom" allowBlank="1" showInputMessage="1" showErrorMessage="1" sqref="AD51:AE51">
      <formula1>#REF!+#REF!+#REF!+I51+T51</formula1>
    </dataValidation>
    <dataValidation type="whole" showErrorMessage="1" errorTitle="Validar" error="Se debe declarar valores numéricos que estén en el rango de 0 a 99999999" promptTitle="Valor" sqref="B64:AE64 B45:AE45 B43:S44 B49:M50 B58:V58 B56:S57 B62:M63 B69:S71 B75:G76">
      <formula1>0</formula1>
      <formula2>9999999</formula2>
    </dataValidation>
    <dataValidation type="custom" allowBlank="1" showInputMessage="1" showErrorMessage="1" sqref="Q63:S63 N62:P63">
      <formula1>#REF!+#REF!+#REF!+#REF!+#REF!</formula1>
    </dataValidation>
    <dataValidation type="decimal" allowBlank="1" showInputMessage="1" showErrorMessage="1" errorTitle="Validar" error="Se debe declarar valores numéricos que estén en el rango de 0 a 99999999" sqref="F214 H236:H238 E236:E238 L232:L238 C232:C238 R224:R227 L224:L227 C224:C227 L192:L214 E216 O232:O238 K216 O224:O227 R232:R238 N216 Q216 N214 D192:D214 J192:J214 B192:B214 H192:H214 F232:F235">
      <formula1>0</formula1>
      <formula2>999999.999999</formula2>
    </dataValidation>
    <dataValidation type="whole" showInputMessage="1" showErrorMessage="1" errorTitle="Validar" error="Se debe declarar valores numéricos que estén en el rango de 0 a 99999999" sqref="B78:O78 H117:I117 B98:D99 N254 K98:L99 F98:F99 E99 D100 V117:W117 B138:B148 H138:H148 D138:D148 H250:H252 D250:D252 J254 P254 B254 D254 H254 F254 B250:B252 B117:C117 K107:L117 N98:O99 Q98:R99 B51:V51 F138:F147 J138:J148 L138:L148 J250:J252 L250:L252 H75:M76 B83:S90 E107:F117 N107:O117 Q107:R116 Z117:AA117 B249:M249">
      <formula1>0</formula1>
      <formula2>999999</formula2>
    </dataValidation>
    <dataValidation type="whole" allowBlank="1" showInputMessage="1" showErrorMessage="1" errorTitle="Validar" error="Se debe declarar valores numéricos que estén en el rango de 0 a 99999999" sqref="B294:E301 N282:Q290 B282:E289 H282:K290 H294:K301 N294:Q301">
      <formula1>0</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E98">
      <formula1>1</formula1>
      <formula2>999999</formula2>
    </dataValidation>
    <dataValidation type="custom" allowBlank="1" showInputMessage="1" showErrorMessage="1" sqref="P78:V78">
      <formula1>#REF!+#REF!+#REF!+B78+I78</formula1>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headerFooter>
    <oddFooter>Página &amp;P de &amp;F</oddFooter>
  </headerFooter>
  <rowBreaks count="8" manualBreakCount="8">
    <brk id="78" max="22" man="1"/>
    <brk id="103" max="22" man="1"/>
    <brk id="132" max="22" man="1"/>
    <brk id="161" max="22" man="1"/>
    <brk id="186" max="22" man="1"/>
    <brk id="214" max="22" man="1"/>
    <brk id="244" max="22" man="1"/>
    <brk id="302"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USUARIO</cp:lastModifiedBy>
  <cp:revision/>
  <cp:lastPrinted>2019-07-30T23:26:24Z</cp:lastPrinted>
  <dcterms:created xsi:type="dcterms:W3CDTF">2011-05-04T15:11:54Z</dcterms:created>
  <dcterms:modified xsi:type="dcterms:W3CDTF">2019-09-09T20:54:34Z</dcterms:modified>
  <cp:category/>
  <cp:contentStatus/>
</cp:coreProperties>
</file>